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20" windowHeight="9690" tabRatio="878"/>
  </bookViews>
  <sheets>
    <sheet name="სააგენტოს სტრუქტურა" sheetId="1" r:id="rId1"/>
    <sheet name="სახელფასო" sheetId="3" r:id="rId2"/>
    <sheet name="საშტატო" sheetId="2" r:id="rId3"/>
  </sheets>
  <definedNames>
    <definedName name="_xlnm._FilterDatabase" localSheetId="1" hidden="1">სახელფასო!$B$2:$E$110</definedName>
    <definedName name="_xlnm.Print_Area" localSheetId="2">საშტატო!$A$1:$V$18</definedName>
    <definedName name="_xlnm.Print_Area" localSheetId="1">სახელფასო!$A$1:$H$110</definedName>
  </definedNames>
  <calcPr calcId="162913"/>
</workbook>
</file>

<file path=xl/calcChain.xml><?xml version="1.0" encoding="utf-8"?>
<calcChain xmlns="http://schemas.openxmlformats.org/spreadsheetml/2006/main">
  <c r="R17" i="2" l="1"/>
  <c r="V17" i="2" s="1"/>
  <c r="R16" i="2"/>
  <c r="V16" i="2" s="1"/>
  <c r="R15" i="2"/>
  <c r="V15" i="2" s="1"/>
  <c r="R14" i="2"/>
  <c r="V14" i="2" s="1"/>
  <c r="R13" i="2"/>
  <c r="V13" i="2" s="1"/>
  <c r="R12" i="2"/>
  <c r="V12" i="2" s="1"/>
  <c r="R11" i="2"/>
  <c r="V11" i="2" s="1"/>
  <c r="R10" i="2"/>
  <c r="V10" i="2" s="1"/>
  <c r="R9" i="2"/>
  <c r="V9" i="2" s="1"/>
  <c r="R8" i="2"/>
  <c r="V8" i="2" s="1"/>
  <c r="R7" i="2"/>
  <c r="V7" i="2" s="1"/>
  <c r="C3" i="3"/>
  <c r="C42" i="3"/>
  <c r="C18" i="2"/>
  <c r="C5" i="3"/>
  <c r="C6" i="3"/>
  <c r="H13" i="2"/>
  <c r="L13" i="2" s="1"/>
  <c r="C50" i="3"/>
  <c r="C61" i="3"/>
  <c r="C38" i="3"/>
  <c r="C34" i="3"/>
  <c r="C30" i="3"/>
  <c r="C26" i="3"/>
  <c r="C22" i="3"/>
  <c r="C89" i="3"/>
  <c r="C86" i="3"/>
  <c r="E92" i="3"/>
  <c r="F92" i="3" s="1"/>
  <c r="G92" i="3" s="1"/>
  <c r="E91" i="3"/>
  <c r="F91" i="3" s="1"/>
  <c r="G91" i="3" s="1"/>
  <c r="E90" i="3"/>
  <c r="F90" i="3" s="1"/>
  <c r="G90" i="3" s="1"/>
  <c r="E88" i="3"/>
  <c r="F88" i="3" s="1"/>
  <c r="G88" i="3" s="1"/>
  <c r="E87" i="3"/>
  <c r="F87" i="3" s="1"/>
  <c r="G87" i="3" s="1"/>
  <c r="E64" i="3"/>
  <c r="F64" i="3" s="1"/>
  <c r="G64" i="3" s="1"/>
  <c r="E63" i="3"/>
  <c r="F63" i="3" s="1"/>
  <c r="G63" i="3" s="1"/>
  <c r="E62" i="3"/>
  <c r="F62" i="3" s="1"/>
  <c r="G62" i="3" s="1"/>
  <c r="E45" i="3"/>
  <c r="F45" i="3" s="1"/>
  <c r="G45" i="3" s="1"/>
  <c r="E44" i="3"/>
  <c r="F44" i="3" s="1"/>
  <c r="G44" i="3" s="1"/>
  <c r="E43" i="3"/>
  <c r="F43" i="3" s="1"/>
  <c r="G43" i="3" s="1"/>
  <c r="E33" i="3"/>
  <c r="F33" i="3" s="1"/>
  <c r="G33" i="3" s="1"/>
  <c r="E32" i="3"/>
  <c r="F32" i="3" s="1"/>
  <c r="G32" i="3" s="1"/>
  <c r="E31" i="3"/>
  <c r="F31" i="3" s="1"/>
  <c r="G31" i="3" s="1"/>
  <c r="F86" i="3" l="1"/>
  <c r="G86" i="3" s="1"/>
  <c r="F61" i="3"/>
  <c r="G61" i="3" s="1"/>
  <c r="F89" i="3"/>
  <c r="G89" i="3" s="1"/>
  <c r="F42" i="3"/>
  <c r="G42" i="3" s="1"/>
  <c r="F30" i="3"/>
  <c r="G30" i="3" s="1"/>
  <c r="H8" i="2" l="1"/>
  <c r="L8" i="2" s="1"/>
  <c r="H9" i="2"/>
  <c r="L9" i="2" s="1"/>
  <c r="H10" i="2"/>
  <c r="L10" i="2" s="1"/>
  <c r="H11" i="2"/>
  <c r="L11" i="2" s="1"/>
  <c r="H12" i="2"/>
  <c r="L12" i="2" s="1"/>
  <c r="H14" i="2"/>
  <c r="L14" i="2" s="1"/>
  <c r="H15" i="2"/>
  <c r="L15" i="2" s="1"/>
  <c r="H16" i="2"/>
  <c r="L16" i="2" s="1"/>
  <c r="H17" i="2"/>
  <c r="L17" i="2" s="1"/>
  <c r="L7" i="2"/>
  <c r="H7" i="2"/>
  <c r="C74" i="3"/>
  <c r="C93" i="3"/>
  <c r="C78" i="3"/>
  <c r="C70" i="3"/>
  <c r="F4" i="3"/>
  <c r="G4" i="3" s="1"/>
  <c r="E81" i="3"/>
  <c r="F81" i="3" s="1"/>
  <c r="G81" i="3" s="1"/>
  <c r="E80" i="3"/>
  <c r="F80" i="3" s="1"/>
  <c r="G80" i="3" s="1"/>
  <c r="E79" i="3"/>
  <c r="F79" i="3" s="1"/>
  <c r="G79" i="3" s="1"/>
  <c r="C82" i="3"/>
  <c r="E73" i="3"/>
  <c r="F73" i="3" s="1"/>
  <c r="G73" i="3" s="1"/>
  <c r="E72" i="3"/>
  <c r="F72" i="3" s="1"/>
  <c r="G72" i="3" s="1"/>
  <c r="E71" i="3"/>
  <c r="F71" i="3" s="1"/>
  <c r="G71" i="3" s="1"/>
  <c r="E52" i="3"/>
  <c r="F52" i="3" s="1"/>
  <c r="G52" i="3" s="1"/>
  <c r="G8" i="3"/>
  <c r="G70" i="3" l="1"/>
  <c r="C68" i="3"/>
  <c r="H18" i="2"/>
  <c r="F78" i="3"/>
  <c r="G78" i="3" s="1"/>
  <c r="F70" i="3"/>
  <c r="E110" i="3" l="1"/>
  <c r="F110" i="3" s="1"/>
  <c r="G110" i="3" s="1"/>
  <c r="E109" i="3"/>
  <c r="F109" i="3" s="1"/>
  <c r="G109" i="3" s="1"/>
  <c r="E108" i="3"/>
  <c r="F108" i="3" s="1"/>
  <c r="G108" i="3" s="1"/>
  <c r="C107" i="3"/>
  <c r="E106" i="3"/>
  <c r="F106" i="3" s="1"/>
  <c r="G106" i="3" s="1"/>
  <c r="E105" i="3"/>
  <c r="F105" i="3" s="1"/>
  <c r="G105" i="3" s="1"/>
  <c r="E104" i="3"/>
  <c r="F104" i="3" s="1"/>
  <c r="G104" i="3" s="1"/>
  <c r="C103" i="3"/>
  <c r="E102" i="3"/>
  <c r="F102" i="3" s="1"/>
  <c r="G102" i="3" s="1"/>
  <c r="E101" i="3"/>
  <c r="F101" i="3" s="1"/>
  <c r="G101" i="3" s="1"/>
  <c r="E100" i="3"/>
  <c r="F100" i="3" s="1"/>
  <c r="G100" i="3" s="1"/>
  <c r="C99" i="3"/>
  <c r="C97" i="3" s="1"/>
  <c r="E98" i="3"/>
  <c r="F98" i="3" s="1"/>
  <c r="G98" i="3" l="1"/>
  <c r="G99" i="3"/>
  <c r="F99" i="3"/>
  <c r="F103" i="3"/>
  <c r="G103" i="3" s="1"/>
  <c r="F107" i="3"/>
  <c r="G107" i="3" s="1"/>
  <c r="E96" i="3"/>
  <c r="F96" i="3" s="1"/>
  <c r="G96" i="3" s="1"/>
  <c r="E95" i="3"/>
  <c r="F95" i="3" s="1"/>
  <c r="G95" i="3" s="1"/>
  <c r="E94" i="3"/>
  <c r="F94" i="3" s="1"/>
  <c r="E84" i="3"/>
  <c r="F84" i="3" s="1"/>
  <c r="G84" i="3" s="1"/>
  <c r="E85" i="3"/>
  <c r="F85" i="3" s="1"/>
  <c r="G85" i="3" s="1"/>
  <c r="E83" i="3"/>
  <c r="F83" i="3" s="1"/>
  <c r="E76" i="3"/>
  <c r="F76" i="3" s="1"/>
  <c r="G76" i="3" s="1"/>
  <c r="E77" i="3"/>
  <c r="F77" i="3" s="1"/>
  <c r="G77" i="3" s="1"/>
  <c r="F97" i="3" l="1"/>
  <c r="G97" i="3"/>
  <c r="G94" i="3"/>
  <c r="F93" i="3"/>
  <c r="G93" i="3" s="1"/>
  <c r="G83" i="3"/>
  <c r="F82" i="3"/>
  <c r="G82" i="3" s="1"/>
  <c r="E75" i="3"/>
  <c r="F75" i="3" s="1"/>
  <c r="F74" i="3" s="1"/>
  <c r="E69" i="3"/>
  <c r="F69" i="3" s="1"/>
  <c r="F9" i="3"/>
  <c r="G9" i="3" s="1"/>
  <c r="E67" i="3"/>
  <c r="F67" i="3" s="1"/>
  <c r="G67" i="3" s="1"/>
  <c r="E66" i="3"/>
  <c r="F66" i="3" s="1"/>
  <c r="G66" i="3" s="1"/>
  <c r="C57" i="3"/>
  <c r="E60" i="3"/>
  <c r="F60" i="3" s="1"/>
  <c r="G60" i="3" s="1"/>
  <c r="E58" i="3"/>
  <c r="F58" i="3" s="1"/>
  <c r="E59" i="3"/>
  <c r="F59" i="3" s="1"/>
  <c r="G59" i="3" s="1"/>
  <c r="G69" i="3" l="1"/>
  <c r="F68" i="3"/>
  <c r="G75" i="3"/>
  <c r="G74" i="3" s="1"/>
  <c r="F57" i="3"/>
  <c r="G58" i="3"/>
  <c r="G57" i="3" s="1"/>
  <c r="F65" i="3"/>
  <c r="C17" i="3"/>
  <c r="E19" i="3"/>
  <c r="F19" i="3" s="1"/>
  <c r="G19" i="3" s="1"/>
  <c r="E18" i="3"/>
  <c r="F18" i="3" s="1"/>
  <c r="C13" i="3"/>
  <c r="E16" i="3"/>
  <c r="F16" i="3" s="1"/>
  <c r="E15" i="3"/>
  <c r="F15" i="3" s="1"/>
  <c r="G15" i="3" s="1"/>
  <c r="E14" i="3"/>
  <c r="F14" i="3" s="1"/>
  <c r="G14" i="3" s="1"/>
  <c r="E12" i="3"/>
  <c r="F12" i="3" s="1"/>
  <c r="E54" i="3"/>
  <c r="F54" i="3" s="1"/>
  <c r="G54" i="3" s="1"/>
  <c r="E53" i="3"/>
  <c r="F53" i="3" s="1"/>
  <c r="G53" i="3" s="1"/>
  <c r="C46" i="3"/>
  <c r="C20" i="3" s="1"/>
  <c r="E49" i="3"/>
  <c r="F49" i="3" s="1"/>
  <c r="G49" i="3" s="1"/>
  <c r="E48" i="3"/>
  <c r="F48" i="3" s="1"/>
  <c r="G48" i="3" s="1"/>
  <c r="E47" i="3"/>
  <c r="F47" i="3" s="1"/>
  <c r="E51" i="3"/>
  <c r="F51" i="3" s="1"/>
  <c r="E41" i="3"/>
  <c r="F41" i="3" s="1"/>
  <c r="G41" i="3" s="1"/>
  <c r="E37" i="3"/>
  <c r="F37" i="3" s="1"/>
  <c r="G37" i="3" s="1"/>
  <c r="E29" i="3"/>
  <c r="F29" i="3" s="1"/>
  <c r="G29" i="3" s="1"/>
  <c r="E25" i="3"/>
  <c r="F25" i="3" s="1"/>
  <c r="G25" i="3" s="1"/>
  <c r="E40" i="3"/>
  <c r="F40" i="3" s="1"/>
  <c r="G40" i="3" s="1"/>
  <c r="E39" i="3"/>
  <c r="F39" i="3" s="1"/>
  <c r="E36" i="3"/>
  <c r="E35" i="3"/>
  <c r="E28" i="3"/>
  <c r="E27" i="3"/>
  <c r="E24" i="3"/>
  <c r="E23" i="3"/>
  <c r="E21" i="3"/>
  <c r="C11" i="3" l="1"/>
  <c r="F50" i="3"/>
  <c r="G50" i="3" s="1"/>
  <c r="G68" i="3"/>
  <c r="F17" i="3"/>
  <c r="G18" i="3"/>
  <c r="G17" i="3" s="1"/>
  <c r="F13" i="3"/>
  <c r="G16" i="3"/>
  <c r="G13" i="3" s="1"/>
  <c r="G12" i="3"/>
  <c r="G39" i="3"/>
  <c r="F38" i="3"/>
  <c r="G38" i="3" s="1"/>
  <c r="G51" i="3"/>
  <c r="G47" i="3"/>
  <c r="F46" i="3"/>
  <c r="G46" i="3" s="1"/>
  <c r="M18" i="2"/>
  <c r="C65" i="3"/>
  <c r="C55" i="3" s="1"/>
  <c r="E56" i="3"/>
  <c r="F56" i="3" s="1"/>
  <c r="F55" i="3" s="1"/>
  <c r="F36" i="3"/>
  <c r="G36" i="3" s="1"/>
  <c r="F35" i="3"/>
  <c r="F28" i="3"/>
  <c r="F27" i="3"/>
  <c r="F24" i="3"/>
  <c r="F23" i="3"/>
  <c r="F21" i="3"/>
  <c r="F10" i="3"/>
  <c r="G10" i="3" s="1"/>
  <c r="F7" i="3"/>
  <c r="F11" i="3" l="1"/>
  <c r="G11" i="3"/>
  <c r="G21" i="3"/>
  <c r="F6" i="3"/>
  <c r="F5" i="3"/>
  <c r="G5" i="3" s="1"/>
  <c r="G7" i="3"/>
  <c r="G56" i="3"/>
  <c r="G65" i="3"/>
  <c r="G27" i="3"/>
  <c r="F26" i="3"/>
  <c r="G26" i="3" s="1"/>
  <c r="G23" i="3"/>
  <c r="F22" i="3"/>
  <c r="G22" i="3" s="1"/>
  <c r="G35" i="3"/>
  <c r="F34" i="3"/>
  <c r="G34" i="3" s="1"/>
  <c r="G28" i="3"/>
  <c r="G24" i="3"/>
  <c r="R18" i="2"/>
  <c r="G55" i="3" l="1"/>
  <c r="G6" i="3"/>
  <c r="F20" i="3"/>
  <c r="G20" i="3" s="1"/>
  <c r="F3" i="3" l="1"/>
  <c r="G3" i="3"/>
  <c r="H3" i="3" s="1"/>
  <c r="U18" i="2" l="1"/>
  <c r="T18" i="2"/>
  <c r="S18" i="2"/>
  <c r="Q18" i="2"/>
  <c r="P18" i="2"/>
  <c r="O18" i="2"/>
  <c r="N18" i="2"/>
  <c r="K18" i="2"/>
  <c r="J18" i="2"/>
  <c r="I18" i="2"/>
  <c r="G18" i="2"/>
  <c r="F18" i="2"/>
  <c r="E18" i="2"/>
  <c r="D18" i="2"/>
  <c r="L18" i="2" l="1"/>
  <c r="V18" i="2"/>
</calcChain>
</file>

<file path=xl/sharedStrings.xml><?xml version="1.0" encoding="utf-8"?>
<sst xmlns="http://schemas.openxmlformats.org/spreadsheetml/2006/main" count="189" uniqueCount="86">
  <si>
    <t>N</t>
  </si>
  <si>
    <t>შტატით გათვალიწინებული თანამდებობების დასახელება</t>
  </si>
  <si>
    <t>2021 წლის გეგმა (ზღვრული მოცულობის ფარგლებში)</t>
  </si>
  <si>
    <t>რაოდენობა</t>
  </si>
  <si>
    <t>ერთ ერთეულზე, თვეში</t>
  </si>
  <si>
    <t>თვეში</t>
  </si>
  <si>
    <t>წლიური ფონდი</t>
  </si>
  <si>
    <t xml:space="preserve">თანამდებობრივი სარგოს კოეფიციენტი </t>
  </si>
  <si>
    <t>თანამდებობრივი სარგო</t>
  </si>
  <si>
    <t>წოდებრივი სარგო</t>
  </si>
  <si>
    <t>კომპენსაცია</t>
  </si>
  <si>
    <t>თანამდებობრივი , წოდებრივი სარგო და კომპენსაცია</t>
  </si>
  <si>
    <t>დანამატი</t>
  </si>
  <si>
    <t>პრემია</t>
  </si>
  <si>
    <t>ჰონორარი</t>
  </si>
  <si>
    <t>სულ შრომის ანაზღაურება</t>
  </si>
  <si>
    <t>დირექტორი</t>
  </si>
  <si>
    <t>მრჩეველი</t>
  </si>
  <si>
    <t>დეპარტამენტის უფროსი</t>
  </si>
  <si>
    <t>2,8</t>
  </si>
  <si>
    <t>სამმართველოს უფროსი</t>
  </si>
  <si>
    <t>მთავარი სპეციალისტი</t>
  </si>
  <si>
    <t>2,2</t>
  </si>
  <si>
    <t>უფროსი სპეციალისტი</t>
  </si>
  <si>
    <t>სულ</t>
  </si>
  <si>
    <t>დანართი N3</t>
  </si>
  <si>
    <t>ინფორმაცია მოსამსახურეთა რიცხოვნობისა და შრომის ანაზღაურების შესახებ</t>
  </si>
  <si>
    <t>2021 წლის გეგმა (ზღვრული მოცულობის ზემოთ)</t>
  </si>
  <si>
    <t>დირექტორის მოადგილე</t>
  </si>
  <si>
    <t xml:space="preserve"> საშტატო ნუსხა და სახელფასო ფონდი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</si>
  <si>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</si>
  <si>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</si>
  <si>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</si>
  <si>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</si>
  <si>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</si>
  <si>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</si>
  <si>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სულ წლიური შრომის ანაზღაურება</t>
  </si>
  <si>
    <t>ხელმძღვანელობა</t>
  </si>
  <si>
    <t>I</t>
  </si>
  <si>
    <t>სამშენებლო ზედამხედველობის სამმართველო</t>
  </si>
  <si>
    <t>ინსპექტორი</t>
  </si>
  <si>
    <t>II</t>
  </si>
  <si>
    <t>III</t>
  </si>
  <si>
    <t>IV</t>
  </si>
  <si>
    <t>სამართლებრივი უზრუნველყოფის დეპარტამენტი</t>
  </si>
  <si>
    <t>V</t>
  </si>
  <si>
    <t>შრომის პირობების ინსპექტირების დეპარტამენტი</t>
  </si>
  <si>
    <t>რეგიონული ინსპექტირების კორდინირების სამმართველო</t>
  </si>
  <si>
    <t>შრომითი უფლებების ზედამხედველობის სამმართველო</t>
  </si>
  <si>
    <t>მონიტორინგისა და ზედამხედველობის დეპარტამენტი</t>
  </si>
  <si>
    <t>ოპერატიული ინფორმაციისა და მონიტორინგის სამმართველო</t>
  </si>
  <si>
    <t>მოკვლევისა და დავების განხილვის სამმართველო</t>
  </si>
  <si>
    <t>დირექტორის პირველი მოადგილე</t>
  </si>
  <si>
    <t>ადმინისტრაციული დეპარტამენტი</t>
  </si>
  <si>
    <t>პროგრამული უზრუნველყოფისა და ინფორმაციული ტექნოლოგიების მართვის ცენტრი</t>
  </si>
  <si>
    <t>ფინანსური რესურსების მართვისა და აღრიცხვის სამმართველო</t>
  </si>
  <si>
    <t>მატერიალურ-ტექნიკური უზრუნველყოფის სამმართველო</t>
  </si>
  <si>
    <t>შესყიდვების სამმართველო</t>
  </si>
  <si>
    <t>სამთომოპოვებით მრეწველობაზე ზედამხედველობის სამმართველო</t>
  </si>
  <si>
    <t>მომსახურების სექტორზე ზედამხედველობის სამმართველო</t>
  </si>
  <si>
    <t>საქმისწარმოების სამმართველო</t>
  </si>
  <si>
    <t>ადამიანური რესურსების მართვისა და სტრატეგიული განვითარებისა სამმართველო</t>
  </si>
  <si>
    <t>საფინანსო-ეკონომიკური დეპარტამენტი</t>
  </si>
  <si>
    <t>შრომის ინსპექტორთა რაოდენობა</t>
  </si>
  <si>
    <t>სხვა შრომითი ხელშეკრულებით დასაქმებულ პირთა რაოდენობა</t>
  </si>
  <si>
    <t>4,000,000.00 ლარი</t>
  </si>
  <si>
    <t>3,5</t>
  </si>
  <si>
    <t>5,6</t>
  </si>
  <si>
    <t>დირექტორის  მოადგილე</t>
  </si>
  <si>
    <t>4,8</t>
  </si>
  <si>
    <t>4,5</t>
  </si>
  <si>
    <t>1,8</t>
  </si>
  <si>
    <t>2,0</t>
  </si>
  <si>
    <t>1,6</t>
  </si>
  <si>
    <t>მძიმე მრეწველობაზე ზედამხედველობის სამმართველო</t>
  </si>
  <si>
    <t>მსუბუქ  მრეწველობაზე ზედამხედველობის სამმართველო</t>
  </si>
  <si>
    <t>იძულებითი შრომის/ტრეფიკინგის განყოფილება</t>
  </si>
  <si>
    <t>განყოფილების უფროსი</t>
  </si>
  <si>
    <t>დოკუმენტაციის სამართლებრივი რევიზიისა და ვიზირების სამმართველო</t>
  </si>
  <si>
    <t xml:space="preserve">ადმინისტრაციული საჩივრების განხილვის სამმართველო
</t>
  </si>
  <si>
    <t>სასამართლო დავები წარმართვისა და წარმომადგენლობის სამმართველო</t>
  </si>
  <si>
    <t>მედიასთან, საზოგადოებასთან ურთიერთობისა და პროტოკოლის სამმართველო</t>
  </si>
  <si>
    <t>საერთაშორისო  ურთიერთობისა და ადგილობრივ უწყებებთან თანამშრომლობის სამმართველო</t>
  </si>
  <si>
    <t>სტატისტიკის, საჯარო ინფორმაციის უზრუნველყოფისა და ანალიტიკის სამმართველო</t>
  </si>
  <si>
    <t>2,4</t>
  </si>
  <si>
    <t>შრომის უსაფრთხოების სპეციალისტის აკრედიტებულ პროგრამაზე ზედამხედველობის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</si>
</sst>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color theme="3" tint="-0.249977111117893"/>
      <name val="Arial"/>
      <family val="2"/>
      <charset val="204"/>
    </font>
    <font>
      <b/>
      <sz val="10"/>
      <color theme="3" tint="-0.249977111117893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b/>
      <sz val="9"/>
      <color theme="3" tint="-0.249977111117893"/>
      <name val="Sylfaen"/>
      <family val="1"/>
      <charset val="204"/>
    </font>
    <font>
      <sz val="9"/>
      <color theme="3" tint="-0.249977111117893"/>
      <name val="Sylfaen"/>
      <family val="1"/>
      <charset val="204"/>
    </font>
    <font>
      <b/>
      <sz val="10"/>
      <color theme="3" tint="-0.249977111117893"/>
      <name val="Arial"/>
      <family val="2"/>
    </font>
    <font>
      <b/>
      <u/>
      <sz val="14"/>
      <color theme="3" tint="-0.249977111117893"/>
      <name val="Arial"/>
      <family val="2"/>
      <charset val="204"/>
    </font>
    <font>
      <b/>
      <sz val="14"/>
      <color theme="3" tint="-0.249977111117893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sz val="9"/>
      <name val="LitNusx"/>
      <family val="2"/>
    </font>
    <font>
      <b/>
      <sz val="12"/>
      <color theme="1"/>
      <name val="Sylfaen"/>
      <family val="1"/>
    </font>
    <font>
      <b/>
      <sz val="12"/>
      <name val="Sylfaen"/>
      <family val="1"/>
      <charset val="204"/>
    </font>
    <font>
      <b/>
      <sz val="12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</font>
    <font>
      <sz val="10"/>
      <name val="Sylfaen"/>
      <family val="1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9"/>
      <name val="LitNusx"/>
      <family val="2"/>
    </font>
    <font>
      <b/>
      <sz val="10"/>
      <name val="Sylfaen"/>
      <family val="1"/>
    </font>
    <font>
      <b/>
      <sz val="11"/>
      <color theme="1"/>
      <name val="Calibri"/>
      <family val="1"/>
      <charset val="204"/>
      <scheme val="minor"/>
    </font>
    <font>
      <sz val="11"/>
      <color theme="1"/>
      <name val="Calibri"/>
      <family val="1"/>
      <charset val="204"/>
      <scheme val="minor"/>
    </font>
    <font>
      <b/>
      <sz val="12"/>
      <color rgb="FFFF0000"/>
      <name val="Sylfaen"/>
      <family val="1"/>
      <charset val="204"/>
    </font>
    <font>
      <b/>
      <sz val="20"/>
      <color rgb="FFFF0000"/>
      <name val="Sylfae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9" fillId="0" borderId="0" xfId="0" applyFont="1"/>
    <xf numFmtId="0" fontId="0" fillId="3" borderId="0" xfId="0" applyFill="1"/>
    <xf numFmtId="4" fontId="10" fillId="3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vertical="center" wrapText="1"/>
    </xf>
    <xf numFmtId="0" fontId="11" fillId="0" borderId="0" xfId="0" applyFont="1"/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3" fillId="0" borderId="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3" fontId="15" fillId="6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3" fontId="15" fillId="7" borderId="7" xfId="0" applyNumberFormat="1" applyFont="1" applyFill="1" applyBorder="1" applyAlignment="1">
      <alignment horizontal="center" vertical="center" wrapText="1"/>
    </xf>
    <xf numFmtId="0" fontId="11" fillId="7" borderId="0" xfId="0" applyFont="1" applyFill="1"/>
    <xf numFmtId="164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3" fontId="19" fillId="4" borderId="7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7" fillId="2" borderId="7" xfId="0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3" fontId="0" fillId="8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3" fontId="18" fillId="8" borderId="7" xfId="0" applyNumberFormat="1" applyFont="1" applyFill="1" applyBorder="1" applyAlignment="1">
      <alignment horizontal="center" vertical="center"/>
    </xf>
    <xf numFmtId="0" fontId="11" fillId="8" borderId="0" xfId="0" applyFont="1" applyFill="1"/>
    <xf numFmtId="164" fontId="19" fillId="4" borderId="7" xfId="0" applyNumberFormat="1" applyFont="1" applyFill="1" applyBorder="1" applyAlignment="1">
      <alignment horizontal="center" vertical="center"/>
    </xf>
    <xf numFmtId="164" fontId="20" fillId="8" borderId="7" xfId="0" applyNumberFormat="1" applyFon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3" fontId="21" fillId="4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 wrapText="1"/>
    </xf>
    <xf numFmtId="3" fontId="0" fillId="0" borderId="7" xfId="0" applyNumberFormat="1" applyFill="1" applyBorder="1" applyAlignment="1">
      <alignment horizontal="center" vertical="center"/>
    </xf>
    <xf numFmtId="3" fontId="15" fillId="4" borderId="7" xfId="0" applyNumberFormat="1" applyFont="1" applyFill="1" applyBorder="1" applyAlignment="1">
      <alignment horizontal="center" vertical="center" wrapText="1"/>
    </xf>
    <xf numFmtId="3" fontId="23" fillId="2" borderId="7" xfId="0" applyNumberFormat="1" applyFont="1" applyFill="1" applyBorder="1" applyAlignment="1">
      <alignment horizontal="center" vertical="center" wrapText="1"/>
    </xf>
    <xf numFmtId="164" fontId="23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3" fontId="18" fillId="0" borderId="7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4" fillId="0" borderId="0" xfId="0" applyFont="1"/>
    <xf numFmtId="0" fontId="22" fillId="5" borderId="7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5" fillId="6" borderId="0" xfId="0" applyNumberFormat="1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3" fontId="26" fillId="4" borderId="7" xfId="0" applyNumberFormat="1" applyFont="1" applyFill="1" applyBorder="1" applyAlignment="1">
      <alignment horizontal="center" vertical="center"/>
    </xf>
    <xf numFmtId="164" fontId="26" fillId="4" borderId="7" xfId="0" applyNumberFormat="1" applyFont="1" applyFill="1" applyBorder="1" applyAlignment="1">
      <alignment horizontal="center" vertical="center"/>
    </xf>
    <xf numFmtId="3" fontId="27" fillId="4" borderId="7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3" fontId="13" fillId="9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180" wrapText="1" readingOrder="1"/>
      <protection locked="0"/>
    </xf>
    <xf numFmtId="3" fontId="6" fillId="0" borderId="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textRotation="180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180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 wrapText="1"/>
    </xf>
    <xf numFmtId="3" fontId="15" fillId="10" borderId="7" xfId="0" applyNumberFormat="1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left" vertical="center" wrapText="1"/>
    </xf>
    <xf numFmtId="3" fontId="28" fillId="10" borderId="7" xfId="0" applyNumberFormat="1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 wrapText="1"/>
    </xf>
    <xf numFmtId="3" fontId="29" fillId="0" borderId="7" xfId="0" applyNumberFormat="1" applyFont="1" applyBorder="1" applyAlignment="1">
      <alignment horizontal="center" vertical="center" wrapText="1"/>
    </xf>
    <xf numFmtId="3" fontId="16" fillId="6" borderId="10" xfId="0" applyNumberFormat="1" applyFont="1" applyFill="1" applyBorder="1" applyAlignment="1">
      <alignment vertical="center" wrapText="1"/>
    </xf>
    <xf numFmtId="3" fontId="16" fillId="6" borderId="11" xfId="0" applyNumberFormat="1" applyFont="1" applyFill="1" applyBorder="1" applyAlignment="1">
      <alignment vertical="center" wrapText="1"/>
    </xf>
    <xf numFmtId="3" fontId="6" fillId="3" borderId="7" xfId="0" applyNumberFormat="1" applyFont="1" applyFill="1" applyBorder="1" applyAlignment="1">
      <alignment vertical="center" wrapText="1"/>
    </xf>
    <xf numFmtId="0" fontId="6" fillId="3" borderId="7" xfId="0" applyNumberFormat="1" applyFont="1" applyFill="1" applyBorder="1" applyAlignment="1">
      <alignment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50B4241-9DE5-4E38-AFF3-7A460B888CC7}" type="doc">
      <dgm:prSet loTypeId="urn:microsoft.com/office/officeart/2005/8/layout/orgChart1" loCatId="hierarchy" qsTypeId="urn:microsoft.com/office/officeart/2005/8/quickstyle/simple4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57C7DAAF-6496-4D59-9F75-D52BE35292CB}">
      <dgm:prSet phldrT="[Text]" custT="1"/>
      <dgm:spPr>
        <a:solidFill>
          <a:srgbClr val="002060"/>
        </a:solidFill>
      </dgm:spPr>
      <dgm:t>
        <a:bodyPr/>
        <a:lstStyle/>
        <a:p>
          <a:r>
            <a:rPr lang="ka-GE" sz="1800" b="1">
              <a:solidFill>
                <a:srgbClr val="FFC000"/>
              </a:solidFill>
            </a:rPr>
            <a:t>სსიპ  შრომის ინსპექციის სააგენტოს უფროსი</a:t>
          </a:r>
          <a:endParaRPr lang="en-US" sz="1800" b="1">
            <a:solidFill>
              <a:srgbClr val="FFC000"/>
            </a:solidFill>
          </a:endParaRPr>
        </a:p>
      </dgm:t>
    </dgm:pt>
    <dgm:pt modelId="{768C3C75-6609-4565-B827-3CB01A13D658}" type="parTrans" cxnId="{5D3F0646-CEF8-4166-AAA5-619BF1E92920}">
      <dgm:prSet/>
      <dgm:spPr/>
      <dgm:t>
        <a:bodyPr/>
        <a:lstStyle/>
        <a:p>
          <a:endParaRPr lang="en-US" sz="1000"/>
        </a:p>
      </dgm:t>
    </dgm:pt>
    <dgm:pt modelId="{F511FF76-4DA9-44AA-84EC-92481F71D214}" type="sibTrans" cxnId="{5D3F0646-CEF8-4166-AAA5-619BF1E92920}">
      <dgm:prSet/>
      <dgm:spPr/>
      <dgm:t>
        <a:bodyPr/>
        <a:lstStyle/>
        <a:p>
          <a:endParaRPr lang="en-US" sz="1000"/>
        </a:p>
      </dgm:t>
    </dgm:pt>
    <dgm:pt modelId="{8BC25F30-48E2-4B0E-900B-AA04E91413C6}" type="asst">
      <dgm:prSet phldrT="[Text]" custT="1"/>
      <dgm:spPr>
        <a:solidFill>
          <a:schemeClr val="accent2">
            <a:lumMod val="40000"/>
            <a:lumOff val="60000"/>
          </a:schemeClr>
        </a:solidFill>
      </dgm:spPr>
      <dgm:t>
        <a:bodyPr/>
        <a:lstStyle/>
        <a:p>
          <a:r>
            <a:rPr lang="ka-GE" sz="1100"/>
            <a:t>მრჩეველი</a:t>
          </a:r>
          <a:endParaRPr lang="en-US" sz="1100"/>
        </a:p>
      </dgm:t>
    </dgm:pt>
    <dgm:pt modelId="{18BB245D-E658-465B-9800-923BB5465727}" type="parTrans" cxnId="{FD9E2F10-2173-477A-8027-331D8FC41C4F}">
      <dgm:prSet/>
      <dgm:spPr/>
      <dgm:t>
        <a:bodyPr/>
        <a:lstStyle/>
        <a:p>
          <a:endParaRPr lang="en-US" sz="1100"/>
        </a:p>
      </dgm:t>
    </dgm:pt>
    <dgm:pt modelId="{3DB80633-DBF0-4414-95F9-5A4D5511BD2E}" type="sibTrans" cxnId="{FD9E2F10-2173-477A-8027-331D8FC41C4F}">
      <dgm:prSet/>
      <dgm:spPr/>
      <dgm:t>
        <a:bodyPr/>
        <a:lstStyle/>
        <a:p>
          <a:endParaRPr lang="en-US" sz="1000"/>
        </a:p>
      </dgm:t>
    </dgm:pt>
    <dgm:pt modelId="{B3966132-4B4B-4117-A0A4-3CB56F50100B}">
      <dgm:prSet phldrT="[Text]" custT="1"/>
      <dgm:spPr/>
      <dgm:t>
        <a:bodyPr/>
        <a:lstStyle/>
        <a:p>
          <a:r>
            <a:rPr lang="ka-GE" sz="1100"/>
            <a:t>სამშენებლო ზედამხედველობის სამმართველო</a:t>
          </a:r>
          <a:endParaRPr lang="en-US" sz="1100"/>
        </a:p>
      </dgm:t>
    </dgm:pt>
    <dgm:pt modelId="{2BBAF3A5-7EFD-40FC-A688-212B2496D09B}" type="parTrans" cxnId="{A5C6160F-4439-4443-A180-3485030DBC67}">
      <dgm:prSet/>
      <dgm:spPr/>
      <dgm:t>
        <a:bodyPr/>
        <a:lstStyle/>
        <a:p>
          <a:endParaRPr lang="en-US" sz="1100"/>
        </a:p>
      </dgm:t>
    </dgm:pt>
    <dgm:pt modelId="{41A209A8-1B40-4B14-8951-DD4B5077D45F}" type="sibTrans" cxnId="{A5C6160F-4439-4443-A180-3485030DBC67}">
      <dgm:prSet/>
      <dgm:spPr/>
      <dgm:t>
        <a:bodyPr/>
        <a:lstStyle/>
        <a:p>
          <a:endParaRPr lang="en-US" sz="1000"/>
        </a:p>
      </dgm:t>
    </dgm:pt>
    <dgm:pt modelId="{620AFB18-E7D5-496B-A60A-7CAB8E0B3339}">
      <dgm:prSet custT="1"/>
      <dgm:spPr/>
      <dgm:t>
        <a:bodyPr/>
        <a:lstStyle/>
        <a:p>
          <a:r>
            <a:rPr lang="ka-GE" sz="1100"/>
            <a:t>შრომის პირობების ინსპექტირების დეპარტამენტი</a:t>
          </a:r>
          <a:endParaRPr lang="en-US" sz="1100"/>
        </a:p>
      </dgm:t>
    </dgm:pt>
    <dgm:pt modelId="{2B7C60C3-028D-4338-B7D5-3A625F5B3CA1}" type="parTrans" cxnId="{316DC804-92F0-4E2D-8365-610AC9A934ED}">
      <dgm:prSet/>
      <dgm:spPr/>
      <dgm:t>
        <a:bodyPr/>
        <a:lstStyle/>
        <a:p>
          <a:endParaRPr lang="en-US" sz="1100"/>
        </a:p>
      </dgm:t>
    </dgm:pt>
    <dgm:pt modelId="{C4638E46-6890-4ECD-9C5D-8D1DEF8137A1}" type="sibTrans" cxnId="{316DC804-92F0-4E2D-8365-610AC9A934ED}">
      <dgm:prSet/>
      <dgm:spPr/>
      <dgm:t>
        <a:bodyPr/>
        <a:lstStyle/>
        <a:p>
          <a:endParaRPr lang="en-US" sz="1000"/>
        </a:p>
      </dgm:t>
    </dgm:pt>
    <dgm:pt modelId="{04BDF059-7D23-4234-A212-0495CE88DE13}">
      <dgm:prSet custT="1"/>
      <dgm:spPr/>
      <dgm:t>
        <a:bodyPr/>
        <a:lstStyle/>
        <a:p>
          <a:r>
            <a:rPr lang="ka-GE" sz="1100" b="1"/>
            <a:t>სააგენტოს უფროსის მოადგილე</a:t>
          </a:r>
          <a:endParaRPr lang="en-US" sz="1100"/>
        </a:p>
      </dgm:t>
    </dgm:pt>
    <dgm:pt modelId="{720BB1E8-50BD-481E-957E-00BAB8F36DD6}" type="parTrans" cxnId="{62439F20-FE5F-4D85-80D4-59B0C7FB4449}">
      <dgm:prSet/>
      <dgm:spPr/>
      <dgm:t>
        <a:bodyPr/>
        <a:lstStyle/>
        <a:p>
          <a:endParaRPr lang="en-US" sz="1100"/>
        </a:p>
      </dgm:t>
    </dgm:pt>
    <dgm:pt modelId="{76DF75AF-8378-40C9-9E0D-E1592794C686}" type="sibTrans" cxnId="{62439F20-FE5F-4D85-80D4-59B0C7FB4449}">
      <dgm:prSet/>
      <dgm:spPr/>
      <dgm:t>
        <a:bodyPr/>
        <a:lstStyle/>
        <a:p>
          <a:endParaRPr lang="en-US" sz="1000"/>
        </a:p>
      </dgm:t>
    </dgm:pt>
    <dgm:pt modelId="{AC83B13D-0B3A-4BEB-BD61-80ED35B7B509}">
      <dgm:prSet custT="1"/>
      <dgm:spPr/>
      <dgm:t>
        <a:bodyPr/>
        <a:lstStyle/>
        <a:p>
          <a:r>
            <a:rPr lang="ka-GE" sz="1100"/>
            <a:t>საფინანსო-ეკონომოკური დეპარტამენტი</a:t>
          </a:r>
          <a:endParaRPr lang="en-US" sz="1100"/>
        </a:p>
      </dgm:t>
    </dgm:pt>
    <dgm:pt modelId="{D9645406-F9CE-42D0-A415-3927AC91CBC3}" type="parTrans" cxnId="{3FF34FAE-B618-461A-8BB0-0336BD599518}">
      <dgm:prSet/>
      <dgm:spPr/>
      <dgm:t>
        <a:bodyPr/>
        <a:lstStyle/>
        <a:p>
          <a:endParaRPr lang="en-US" sz="1100"/>
        </a:p>
      </dgm:t>
    </dgm:pt>
    <dgm:pt modelId="{0662B6BB-B844-4C02-AF96-190FEFD23752}" type="sibTrans" cxnId="{3FF34FAE-B618-461A-8BB0-0336BD599518}">
      <dgm:prSet/>
      <dgm:spPr/>
      <dgm:t>
        <a:bodyPr/>
        <a:lstStyle/>
        <a:p>
          <a:endParaRPr lang="en-US" sz="1000"/>
        </a:p>
      </dgm:t>
    </dgm:pt>
    <dgm:pt modelId="{B7EF9278-A1F8-4415-81F1-0F65E4358A69}">
      <dgm:prSet custT="1"/>
      <dgm:spPr/>
      <dgm:t>
        <a:bodyPr/>
        <a:lstStyle/>
        <a:p>
          <a:r>
            <a:rPr lang="ka-GE" sz="1100"/>
            <a:t>სახელმწიფო შესყიდვების სამმართველო</a:t>
          </a:r>
          <a:endParaRPr lang="en-US" sz="1100"/>
        </a:p>
      </dgm:t>
    </dgm:pt>
    <dgm:pt modelId="{67467580-C11D-4321-8DB7-D779EE170EAF}" type="parTrans" cxnId="{49363746-ED8B-470F-B130-FDD5A9F31CD5}">
      <dgm:prSet/>
      <dgm:spPr/>
      <dgm:t>
        <a:bodyPr/>
        <a:lstStyle/>
        <a:p>
          <a:endParaRPr lang="en-US" sz="1100"/>
        </a:p>
      </dgm:t>
    </dgm:pt>
    <dgm:pt modelId="{78542589-001A-4D24-9642-8FC26F75A327}" type="sibTrans" cxnId="{49363746-ED8B-470F-B130-FDD5A9F31CD5}">
      <dgm:prSet/>
      <dgm:spPr/>
      <dgm:t>
        <a:bodyPr/>
        <a:lstStyle/>
        <a:p>
          <a:endParaRPr lang="en-US" sz="1000"/>
        </a:p>
      </dgm:t>
    </dgm:pt>
    <dgm:pt modelId="{7AEE5DC8-8119-437B-8E2F-C3DCA278104C}">
      <dgm:prSet custT="1"/>
      <dgm:spPr/>
      <dgm:t>
        <a:bodyPr/>
        <a:lstStyle/>
        <a:p>
          <a:r>
            <a:rPr lang="ka-GE" sz="1100"/>
            <a:t>საფინანსო-საბუღალტრო სამმართველო</a:t>
          </a:r>
          <a:endParaRPr lang="en-US" sz="1100"/>
        </a:p>
      </dgm:t>
    </dgm:pt>
    <dgm:pt modelId="{8459BCE3-ACDB-4333-AAA6-AF108FBFED72}" type="parTrans" cxnId="{EE801A26-D607-4780-A18A-B79A905DAAB8}">
      <dgm:prSet/>
      <dgm:spPr/>
      <dgm:t>
        <a:bodyPr/>
        <a:lstStyle/>
        <a:p>
          <a:endParaRPr lang="en-US" sz="1100"/>
        </a:p>
      </dgm:t>
    </dgm:pt>
    <dgm:pt modelId="{80454396-CDAA-43E8-B4C0-D59955FD9D2B}" type="sibTrans" cxnId="{EE801A26-D607-4780-A18A-B79A905DAAB8}">
      <dgm:prSet/>
      <dgm:spPr/>
      <dgm:t>
        <a:bodyPr/>
        <a:lstStyle/>
        <a:p>
          <a:endParaRPr lang="en-US" sz="1000"/>
        </a:p>
      </dgm:t>
    </dgm:pt>
    <dgm:pt modelId="{A2D83DAE-AEC2-47D5-A4E4-62E5BB1E5FF8}">
      <dgm:prSet custT="1"/>
      <dgm:spPr/>
      <dgm:t>
        <a:bodyPr/>
        <a:lstStyle/>
        <a:p>
          <a:r>
            <a:rPr lang="ka-GE" sz="1100"/>
            <a:t>სამთომოპოვებით მრეწველობაზე ზედამხედველობის სამმართველო</a:t>
          </a:r>
          <a:endParaRPr lang="en-US" sz="1100"/>
        </a:p>
      </dgm:t>
    </dgm:pt>
    <dgm:pt modelId="{9F0FFBD9-FBD2-4AA1-BECE-331D110E60B0}" type="parTrans" cxnId="{EED871B8-17FE-4D20-A31A-6B93AEBA0465}">
      <dgm:prSet/>
      <dgm:spPr/>
      <dgm:t>
        <a:bodyPr/>
        <a:lstStyle/>
        <a:p>
          <a:endParaRPr lang="en-US" sz="1100"/>
        </a:p>
      </dgm:t>
    </dgm:pt>
    <dgm:pt modelId="{401BEC6D-AF50-47B5-8DBB-50EE3F0A2B13}" type="sibTrans" cxnId="{EED871B8-17FE-4D20-A31A-6B93AEBA0465}">
      <dgm:prSet/>
      <dgm:spPr/>
      <dgm:t>
        <a:bodyPr/>
        <a:lstStyle/>
        <a:p>
          <a:endParaRPr lang="en-US" sz="1000"/>
        </a:p>
      </dgm:t>
    </dgm:pt>
    <dgm:pt modelId="{F1759E5C-4ACA-4A8C-BF88-FE554DA43C23}">
      <dgm:prSet custT="1"/>
      <dgm:spPr/>
      <dgm:t>
        <a:bodyPr/>
        <a:lstStyle/>
        <a:p>
          <a:r>
            <a:rPr lang="ka-GE" sz="1100"/>
            <a:t>მძიმე მრეწველობაზე ზედამხედველობის სამმართველო</a:t>
          </a:r>
          <a:endParaRPr lang="en-US" sz="1100"/>
        </a:p>
      </dgm:t>
    </dgm:pt>
    <dgm:pt modelId="{94EBCD78-A06F-4F48-A241-CB89DDD21ADB}" type="parTrans" cxnId="{EF7E000B-7CCF-4BD0-BC85-91285B4CEA53}">
      <dgm:prSet/>
      <dgm:spPr/>
      <dgm:t>
        <a:bodyPr/>
        <a:lstStyle/>
        <a:p>
          <a:endParaRPr lang="en-US" sz="1100"/>
        </a:p>
      </dgm:t>
    </dgm:pt>
    <dgm:pt modelId="{FB7FAB7F-2E9A-47A2-BD45-DE5079F52455}" type="sibTrans" cxnId="{EF7E000B-7CCF-4BD0-BC85-91285B4CEA53}">
      <dgm:prSet/>
      <dgm:spPr/>
      <dgm:t>
        <a:bodyPr/>
        <a:lstStyle/>
        <a:p>
          <a:endParaRPr lang="en-US" sz="1000"/>
        </a:p>
      </dgm:t>
    </dgm:pt>
    <dgm:pt modelId="{B3AEBB59-2A2E-4B67-90E2-9435EC820AAF}">
      <dgm:prSet custT="1"/>
      <dgm:spPr/>
      <dgm:t>
        <a:bodyPr/>
        <a:lstStyle/>
        <a:p>
          <a:r>
            <a:rPr lang="ka-GE" sz="1100"/>
            <a:t>მომსახურების სექტორზე ზედამხედველობის სამმართველო</a:t>
          </a:r>
          <a:endParaRPr lang="en-US" sz="1100"/>
        </a:p>
      </dgm:t>
    </dgm:pt>
    <dgm:pt modelId="{AB3A9766-5951-4B4A-B9F6-D2F15C2CB1CA}" type="parTrans" cxnId="{BCE70B9A-E89E-41A7-9DD3-602D283D17E1}">
      <dgm:prSet/>
      <dgm:spPr/>
      <dgm:t>
        <a:bodyPr/>
        <a:lstStyle/>
        <a:p>
          <a:endParaRPr lang="en-US" sz="1100"/>
        </a:p>
      </dgm:t>
    </dgm:pt>
    <dgm:pt modelId="{82384D3E-E740-4864-ADF1-8CFA918B2E50}" type="sibTrans" cxnId="{BCE70B9A-E89E-41A7-9DD3-602D283D17E1}">
      <dgm:prSet/>
      <dgm:spPr/>
      <dgm:t>
        <a:bodyPr/>
        <a:lstStyle/>
        <a:p>
          <a:endParaRPr lang="en-US" sz="1000"/>
        </a:p>
      </dgm:t>
    </dgm:pt>
    <dgm:pt modelId="{C37FD1AB-BD33-427E-B76D-00C779B0A814}">
      <dgm:prSet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ka-GE" sz="1100" b="1"/>
            <a:t>იმერეთის რეგიონული სამმართველო</a:t>
          </a:r>
          <a:endParaRPr lang="en-US" sz="1100" b="1"/>
        </a:p>
      </dgm:t>
    </dgm:pt>
    <dgm:pt modelId="{C6D8D87E-E9E3-4E5D-BDCF-2E946726CAC8}" type="parTrans" cxnId="{7C50B9AD-951B-455C-9C5A-01DFDAE97A9B}">
      <dgm:prSet/>
      <dgm:spPr/>
      <dgm:t>
        <a:bodyPr/>
        <a:lstStyle/>
        <a:p>
          <a:endParaRPr lang="en-GB" sz="1100"/>
        </a:p>
      </dgm:t>
    </dgm:pt>
    <dgm:pt modelId="{E96A0A35-DB69-4444-80EF-5109A79DE17C}" type="sibTrans" cxnId="{7C50B9AD-951B-455C-9C5A-01DFDAE97A9B}">
      <dgm:prSet/>
      <dgm:spPr/>
      <dgm:t>
        <a:bodyPr/>
        <a:lstStyle/>
        <a:p>
          <a:endParaRPr lang="en-GB"/>
        </a:p>
      </dgm:t>
    </dgm:pt>
    <dgm:pt modelId="{289DD6BC-1A65-4801-A6D5-30CFFA170BD0}">
      <dgm:prSet custT="1"/>
      <dgm:spPr>
        <a:solidFill>
          <a:schemeClr val="accent2">
            <a:lumMod val="75000"/>
          </a:schemeClr>
        </a:solidFill>
      </dgm:spPr>
      <dgm:t>
        <a:bodyPr/>
        <a:lstStyle/>
        <a:p>
          <a:r>
            <a:rPr lang="ka-GE" sz="1100" b="1"/>
            <a:t>აჭარის რეგიონული სამმართველო</a:t>
          </a:r>
          <a:endParaRPr lang="en-US" sz="1100" b="1"/>
        </a:p>
      </dgm:t>
    </dgm:pt>
    <dgm:pt modelId="{03A7E1DE-45DE-4CBF-AC9D-9838AD51227F}" type="parTrans" cxnId="{5C4B3B25-4774-4E4C-ADE7-8F36136E2942}">
      <dgm:prSet/>
      <dgm:spPr/>
      <dgm:t>
        <a:bodyPr/>
        <a:lstStyle/>
        <a:p>
          <a:endParaRPr lang="en-GB" sz="1100"/>
        </a:p>
      </dgm:t>
    </dgm:pt>
    <dgm:pt modelId="{369FC5D8-7F8B-473A-992F-53E38D889AC3}" type="sibTrans" cxnId="{5C4B3B25-4774-4E4C-ADE7-8F36136E2942}">
      <dgm:prSet/>
      <dgm:spPr/>
      <dgm:t>
        <a:bodyPr/>
        <a:lstStyle/>
        <a:p>
          <a:endParaRPr lang="en-GB"/>
        </a:p>
      </dgm:t>
    </dgm:pt>
    <dgm:pt modelId="{BE814383-0BC5-460A-9C7F-762B556085AC}">
      <dgm:prSet custT="1"/>
      <dgm:spPr/>
      <dgm:t>
        <a:bodyPr/>
        <a:lstStyle/>
        <a:p>
          <a:r>
            <a:rPr lang="ka-GE" sz="1100"/>
            <a:t>ლოჯისტიკისა და სამეურნეო მომსახურების სამმართველო </a:t>
          </a:r>
          <a:endParaRPr lang="en-US" sz="1100"/>
        </a:p>
      </dgm:t>
    </dgm:pt>
    <dgm:pt modelId="{9F80FF3D-F977-42C6-90DC-ABE2F6E5852E}" type="parTrans" cxnId="{AD0426CF-6B48-4EAC-9423-B4E492F860F2}">
      <dgm:prSet/>
      <dgm:spPr/>
      <dgm:t>
        <a:bodyPr/>
        <a:lstStyle/>
        <a:p>
          <a:endParaRPr lang="en-GB" sz="1100"/>
        </a:p>
      </dgm:t>
    </dgm:pt>
    <dgm:pt modelId="{4044F788-1257-4D83-AF3C-4900F3969A1F}" type="sibTrans" cxnId="{AD0426CF-6B48-4EAC-9423-B4E492F860F2}">
      <dgm:prSet/>
      <dgm:spPr/>
      <dgm:t>
        <a:bodyPr/>
        <a:lstStyle/>
        <a:p>
          <a:endParaRPr lang="en-GB"/>
        </a:p>
      </dgm:t>
    </dgm:pt>
    <dgm:pt modelId="{7471B192-DDBD-4E05-A720-3A35A0A9E231}">
      <dgm:prSet custT="1"/>
      <dgm:spPr/>
      <dgm:t>
        <a:bodyPr/>
        <a:lstStyle/>
        <a:p>
          <a:r>
            <a:rPr lang="ka-GE" sz="1100"/>
            <a:t>შრომითი უფლებების ზედამხედველობის სამმართველო </a:t>
          </a:r>
          <a:endParaRPr lang="en-US" sz="1100"/>
        </a:p>
      </dgm:t>
    </dgm:pt>
    <dgm:pt modelId="{4AEAD4AD-EA58-428B-A40B-63D210FD0AF1}" type="sibTrans" cxnId="{A0607E4B-3804-4A43-886A-D20E149A7CB2}">
      <dgm:prSet/>
      <dgm:spPr/>
      <dgm:t>
        <a:bodyPr/>
        <a:lstStyle/>
        <a:p>
          <a:endParaRPr lang="en-US" sz="1000"/>
        </a:p>
      </dgm:t>
    </dgm:pt>
    <dgm:pt modelId="{500224DD-1F4E-430E-9A7F-4FF1637D3AA2}" type="parTrans" cxnId="{A0607E4B-3804-4A43-886A-D20E149A7CB2}">
      <dgm:prSet/>
      <dgm:spPr/>
      <dgm:t>
        <a:bodyPr/>
        <a:lstStyle/>
        <a:p>
          <a:endParaRPr lang="en-US" sz="1100"/>
        </a:p>
      </dgm:t>
    </dgm:pt>
    <dgm:pt modelId="{6AAE351E-B868-4284-8E5C-3B14DCC1756F}">
      <dgm:prSet custT="1"/>
      <dgm:spPr/>
      <dgm:t>
        <a:bodyPr/>
        <a:lstStyle/>
        <a:p>
          <a:r>
            <a:rPr lang="ka-GE" sz="1100"/>
            <a:t>რეგიონული ინსპექტირების კორდინირების ცენტრი</a:t>
          </a:r>
          <a:endParaRPr lang="en-US" sz="1100"/>
        </a:p>
      </dgm:t>
    </dgm:pt>
    <dgm:pt modelId="{EDACA277-7FB0-4EFD-990F-DD2EC1EC3200}" type="parTrans" cxnId="{5B615E41-ECE8-4A62-8004-D88424CC8685}">
      <dgm:prSet/>
      <dgm:spPr/>
      <dgm:t>
        <a:bodyPr/>
        <a:lstStyle/>
        <a:p>
          <a:endParaRPr lang="en-GB"/>
        </a:p>
      </dgm:t>
    </dgm:pt>
    <dgm:pt modelId="{67183E42-AABC-4CF4-B9B4-FB797AFCF7E9}" type="sibTrans" cxnId="{5B615E41-ECE8-4A62-8004-D88424CC8685}">
      <dgm:prSet/>
      <dgm:spPr/>
      <dgm:t>
        <a:bodyPr/>
        <a:lstStyle/>
        <a:p>
          <a:endParaRPr lang="en-GB"/>
        </a:p>
      </dgm:t>
    </dgm:pt>
    <dgm:pt modelId="{2EF8120F-CE4F-40BD-81C8-B2839689BF38}">
      <dgm:prSet custT="1"/>
      <dgm:spPr/>
      <dgm:t>
        <a:bodyPr/>
        <a:lstStyle/>
        <a:p>
          <a:r>
            <a:rPr lang="ka-GE" sz="1100" b="1"/>
            <a:t>სააგენტოს უფროსის პირველი მოადგილე</a:t>
          </a:r>
          <a:endParaRPr lang="en-US" sz="1100" b="1"/>
        </a:p>
      </dgm:t>
    </dgm:pt>
    <dgm:pt modelId="{42AA6DCC-F0BC-4AB6-B7D6-D3B31CD5E696}" type="sibTrans" cxnId="{5E1C1B15-BCC3-4684-8A7A-0E9ED3911647}">
      <dgm:prSet/>
      <dgm:spPr/>
      <dgm:t>
        <a:bodyPr/>
        <a:lstStyle/>
        <a:p>
          <a:endParaRPr lang="en-US" sz="1000"/>
        </a:p>
      </dgm:t>
    </dgm:pt>
    <dgm:pt modelId="{3AE4BEDB-ED0B-4725-ADD8-39662D9990A3}" type="parTrans" cxnId="{5E1C1B15-BCC3-4684-8A7A-0E9ED3911647}">
      <dgm:prSet/>
      <dgm:spPr/>
      <dgm:t>
        <a:bodyPr/>
        <a:lstStyle/>
        <a:p>
          <a:endParaRPr lang="en-US" sz="1100"/>
        </a:p>
      </dgm:t>
    </dgm:pt>
    <dgm:pt modelId="{DFB3405B-D179-4D92-AAD9-437F389D112C}">
      <dgm:prSet custT="1"/>
      <dgm:spPr/>
      <dgm:t>
        <a:bodyPr/>
        <a:lstStyle/>
        <a:p>
          <a:r>
            <a:rPr lang="ka-GE" sz="1100"/>
            <a:t>სამართლებრივი უზრუნველყოფის დეპარტამენტი</a:t>
          </a:r>
          <a:endParaRPr lang="en-US" sz="1100" b="1"/>
        </a:p>
      </dgm:t>
    </dgm:pt>
    <dgm:pt modelId="{DF14B425-8BC0-4F88-9494-954C0AF1BA90}" type="parTrans" cxnId="{7BDBC10B-C92A-445C-A259-DCC032C6A827}">
      <dgm:prSet/>
      <dgm:spPr/>
      <dgm:t>
        <a:bodyPr/>
        <a:lstStyle/>
        <a:p>
          <a:endParaRPr lang="en-GB"/>
        </a:p>
      </dgm:t>
    </dgm:pt>
    <dgm:pt modelId="{2F8E6B92-89EE-4C77-937F-5D9FA6ED1CA0}" type="sibTrans" cxnId="{7BDBC10B-C92A-445C-A259-DCC032C6A827}">
      <dgm:prSet/>
      <dgm:spPr/>
      <dgm:t>
        <a:bodyPr/>
        <a:lstStyle/>
        <a:p>
          <a:endParaRPr lang="en-GB"/>
        </a:p>
      </dgm:t>
    </dgm:pt>
    <dgm:pt modelId="{DE74D0BA-7B9E-4485-9C26-FC2B14702F26}">
      <dgm:prSet/>
      <dgm:spPr/>
      <dgm:t>
        <a:bodyPr/>
        <a:lstStyle/>
        <a:p>
          <a:r>
            <a:rPr lang="ka-GE"/>
            <a:t>სასამართლო დავები წარმართვისა და წარმომადგენლობის სამმართველო</a:t>
          </a:r>
          <a:endParaRPr lang="en-US"/>
        </a:p>
      </dgm:t>
    </dgm:pt>
    <dgm:pt modelId="{1D1382A1-EDEF-4699-AA37-28D890B9B165}" type="parTrans" cxnId="{0AC985F2-AC47-4809-A5D1-293940F3FEDA}">
      <dgm:prSet/>
      <dgm:spPr/>
      <dgm:t>
        <a:bodyPr/>
        <a:lstStyle/>
        <a:p>
          <a:endParaRPr lang="en-GB"/>
        </a:p>
      </dgm:t>
    </dgm:pt>
    <dgm:pt modelId="{46D043A8-9052-4A87-9D3E-F779E912F2FB}" type="sibTrans" cxnId="{0AC985F2-AC47-4809-A5D1-293940F3FEDA}">
      <dgm:prSet/>
      <dgm:spPr/>
      <dgm:t>
        <a:bodyPr/>
        <a:lstStyle/>
        <a:p>
          <a:endParaRPr lang="en-GB"/>
        </a:p>
      </dgm:t>
    </dgm:pt>
    <dgm:pt modelId="{E78BA708-3158-4D70-8DC5-9AB040F14081}">
      <dgm:prSet custT="1"/>
      <dgm:spPr/>
      <dgm:t>
        <a:bodyPr/>
        <a:lstStyle/>
        <a:p>
          <a:r>
            <a:rPr lang="ka-GE" sz="1100"/>
            <a:t>მსუბუქ მრეწველობაზე ზედამხედველობის სამმართველო</a:t>
          </a:r>
          <a:endParaRPr lang="en-US" sz="1100"/>
        </a:p>
      </dgm:t>
    </dgm:pt>
    <dgm:pt modelId="{1025E2FA-5320-466E-AF46-86CF8B54763E}" type="parTrans" cxnId="{DB3ED1B0-E28C-4E9B-903A-CDA01E418393}">
      <dgm:prSet/>
      <dgm:spPr/>
      <dgm:t>
        <a:bodyPr/>
        <a:lstStyle/>
        <a:p>
          <a:endParaRPr lang="en-US"/>
        </a:p>
      </dgm:t>
    </dgm:pt>
    <dgm:pt modelId="{C318845F-D3B5-48F8-B8A2-0CAA11E27715}" type="sibTrans" cxnId="{DB3ED1B0-E28C-4E9B-903A-CDA01E418393}">
      <dgm:prSet/>
      <dgm:spPr/>
      <dgm:t>
        <a:bodyPr/>
        <a:lstStyle/>
        <a:p>
          <a:endParaRPr lang="en-US"/>
        </a:p>
      </dgm:t>
    </dgm:pt>
    <dgm:pt modelId="{300096BC-82FD-40C6-90C9-94FD9F611F79}">
      <dgm:prSet custT="1"/>
      <dgm:spPr>
        <a:solidFill>
          <a:srgbClr val="FFC000"/>
        </a:solidFill>
      </dgm:spPr>
      <dgm:t>
        <a:bodyPr/>
        <a:lstStyle/>
        <a:p>
          <a:r>
            <a:rPr lang="ka-GE" sz="1100"/>
            <a:t>იძულებითი შრომის/ტრეფიკინგისა და შრომითი ექსპლოატაციის განყოფილება</a:t>
          </a:r>
          <a:endParaRPr lang="en-US" sz="1100"/>
        </a:p>
      </dgm:t>
    </dgm:pt>
    <dgm:pt modelId="{5C398DC8-100B-4A95-B61D-EA4FBB80880B}" type="parTrans" cxnId="{9850162D-7350-48B6-B6F4-4173C5CD4267}">
      <dgm:prSet/>
      <dgm:spPr/>
      <dgm:t>
        <a:bodyPr/>
        <a:lstStyle/>
        <a:p>
          <a:endParaRPr lang="en-US"/>
        </a:p>
      </dgm:t>
    </dgm:pt>
    <dgm:pt modelId="{82701A78-0262-4366-B347-D365E6D58C95}" type="sibTrans" cxnId="{9850162D-7350-48B6-B6F4-4173C5CD4267}">
      <dgm:prSet/>
      <dgm:spPr/>
      <dgm:t>
        <a:bodyPr/>
        <a:lstStyle/>
        <a:p>
          <a:endParaRPr lang="en-US"/>
        </a:p>
      </dgm:t>
    </dgm:pt>
    <dgm:pt modelId="{9F0D57FE-58CD-441E-8189-15B5BBC6117E}">
      <dgm:prSet custT="1"/>
      <dgm:spPr/>
      <dgm:t>
        <a:bodyPr/>
        <a:lstStyle/>
        <a:p>
          <a:r>
            <a:rPr lang="ka-GE" sz="1100" b="1"/>
            <a:t>სააგენტოს უფროსის  მოადგილე</a:t>
          </a:r>
          <a:endParaRPr lang="en-US" sz="1100" b="1"/>
        </a:p>
      </dgm:t>
    </dgm:pt>
    <dgm:pt modelId="{0D61DB5B-4880-4FF2-87ED-CA4875FAD99C}" type="parTrans" cxnId="{7A9B7C72-B9D0-40E5-8C36-78C4AF4AB752}">
      <dgm:prSet/>
      <dgm:spPr/>
      <dgm:t>
        <a:bodyPr/>
        <a:lstStyle/>
        <a:p>
          <a:endParaRPr lang="en-US"/>
        </a:p>
      </dgm:t>
    </dgm:pt>
    <dgm:pt modelId="{DE6DF326-E97B-4B14-B138-267142900CB6}" type="sibTrans" cxnId="{7A9B7C72-B9D0-40E5-8C36-78C4AF4AB752}">
      <dgm:prSet/>
      <dgm:spPr/>
      <dgm:t>
        <a:bodyPr/>
        <a:lstStyle/>
        <a:p>
          <a:endParaRPr lang="en-US"/>
        </a:p>
      </dgm:t>
    </dgm:pt>
    <dgm:pt modelId="{AE4BA2E6-4EDD-46A0-A0A5-CC325458884F}">
      <dgm:prSet/>
      <dgm:spPr/>
      <dgm:t>
        <a:bodyPr/>
        <a:lstStyle/>
        <a:p>
          <a:r>
            <a:rPr lang="ka-GE"/>
            <a:t>ადმინისტრაციული საჩივრების განხილვის სამმართველო</a:t>
          </a:r>
          <a:endParaRPr lang="en-US"/>
        </a:p>
      </dgm:t>
    </dgm:pt>
    <dgm:pt modelId="{8A8B83E6-3D67-4A59-A308-BC811F19B4D9}" type="parTrans" cxnId="{6CA447CC-CA6F-422D-A08E-BC5736FA1C88}">
      <dgm:prSet/>
      <dgm:spPr/>
      <dgm:t>
        <a:bodyPr/>
        <a:lstStyle/>
        <a:p>
          <a:endParaRPr lang="en-US"/>
        </a:p>
      </dgm:t>
    </dgm:pt>
    <dgm:pt modelId="{3814C9E4-2F31-48A2-A12B-90FDD707F661}" type="sibTrans" cxnId="{6CA447CC-CA6F-422D-A08E-BC5736FA1C88}">
      <dgm:prSet/>
      <dgm:spPr/>
      <dgm:t>
        <a:bodyPr/>
        <a:lstStyle/>
        <a:p>
          <a:endParaRPr lang="en-US"/>
        </a:p>
      </dgm:t>
    </dgm:pt>
    <dgm:pt modelId="{D7728D60-510A-4B6F-9709-AD8869B5AC90}">
      <dgm:prSet/>
      <dgm:spPr/>
      <dgm:t>
        <a:bodyPr/>
        <a:lstStyle/>
        <a:p>
          <a:r>
            <a:rPr lang="ka-GE"/>
            <a:t>დოკუმენტაციის სამართლებრივი რევიზიისა და ვიზირების სამმართველო</a:t>
          </a:r>
          <a:endParaRPr lang="en-US"/>
        </a:p>
      </dgm:t>
    </dgm:pt>
    <dgm:pt modelId="{0B0AEA54-11A6-4550-A501-F49DA15693F3}" type="parTrans" cxnId="{72B05BC2-6A61-4A7B-AE25-D0FFF9C3AA89}">
      <dgm:prSet/>
      <dgm:spPr/>
      <dgm:t>
        <a:bodyPr/>
        <a:lstStyle/>
        <a:p>
          <a:endParaRPr lang="en-US"/>
        </a:p>
      </dgm:t>
    </dgm:pt>
    <dgm:pt modelId="{F7CC8E48-46AA-4D39-89FB-B90B70FCAF03}" type="sibTrans" cxnId="{72B05BC2-6A61-4A7B-AE25-D0FFF9C3AA89}">
      <dgm:prSet/>
      <dgm:spPr/>
      <dgm:t>
        <a:bodyPr/>
        <a:lstStyle/>
        <a:p>
          <a:endParaRPr lang="en-US"/>
        </a:p>
      </dgm:t>
    </dgm:pt>
    <dgm:pt modelId="{D15D71C5-1C9C-46D1-A840-84ED1F30D13B}">
      <dgm:prSet/>
      <dgm:spPr/>
      <dgm:t>
        <a:bodyPr/>
        <a:lstStyle/>
        <a:p>
          <a:r>
            <a:rPr lang="ka-GE"/>
            <a:t>ადმინისტრაციული  დეპარტამენტი</a:t>
          </a:r>
          <a:endParaRPr lang="en-US"/>
        </a:p>
      </dgm:t>
    </dgm:pt>
    <dgm:pt modelId="{AFFEFB45-D375-49BD-8964-E9D4164AE09D}" type="parTrans" cxnId="{A7AD40E8-4CB1-4946-AE99-314DF3035B87}">
      <dgm:prSet/>
      <dgm:spPr/>
      <dgm:t>
        <a:bodyPr/>
        <a:lstStyle/>
        <a:p>
          <a:endParaRPr lang="en-US"/>
        </a:p>
      </dgm:t>
    </dgm:pt>
    <dgm:pt modelId="{8830BE4F-2297-4FE5-B526-021C9AFEC83E}" type="sibTrans" cxnId="{A7AD40E8-4CB1-4946-AE99-314DF3035B87}">
      <dgm:prSet/>
      <dgm:spPr/>
      <dgm:t>
        <a:bodyPr/>
        <a:lstStyle/>
        <a:p>
          <a:endParaRPr lang="en-US"/>
        </a:p>
      </dgm:t>
    </dgm:pt>
    <dgm:pt modelId="{99B37E08-06F4-4E2A-A92F-FB11C04A301A}">
      <dgm:prSet/>
      <dgm:spPr/>
      <dgm:t>
        <a:bodyPr/>
        <a:lstStyle/>
        <a:p>
          <a:r>
            <a:rPr lang="ka-GE"/>
            <a:t>ადამიანური რესურსების მართვისა და სტრატეგიული განვითარებისა სამმართველო</a:t>
          </a:r>
          <a:endParaRPr lang="en-US"/>
        </a:p>
      </dgm:t>
    </dgm:pt>
    <dgm:pt modelId="{0DBC9C76-6A3C-4272-99B2-7BEB401CF5CF}" type="parTrans" cxnId="{A614DFC7-2DF9-4678-A580-21CB4BFE2C03}">
      <dgm:prSet/>
      <dgm:spPr/>
      <dgm:t>
        <a:bodyPr/>
        <a:lstStyle/>
        <a:p>
          <a:endParaRPr lang="en-US"/>
        </a:p>
      </dgm:t>
    </dgm:pt>
    <dgm:pt modelId="{2FCB057F-77E5-4610-8312-BBD3179AD69C}" type="sibTrans" cxnId="{A614DFC7-2DF9-4678-A580-21CB4BFE2C03}">
      <dgm:prSet/>
      <dgm:spPr/>
      <dgm:t>
        <a:bodyPr/>
        <a:lstStyle/>
        <a:p>
          <a:endParaRPr lang="en-US"/>
        </a:p>
      </dgm:t>
    </dgm:pt>
    <dgm:pt modelId="{53387B42-9291-4A4F-8EC3-5B51D98EE7CD}">
      <dgm:prSet/>
      <dgm:spPr/>
      <dgm:t>
        <a:bodyPr/>
        <a:lstStyle/>
        <a:p>
          <a:r>
            <a:rPr lang="ka-GE"/>
            <a:t>საქმისწარმოების სამმართველო</a:t>
          </a:r>
          <a:endParaRPr lang="en-US"/>
        </a:p>
      </dgm:t>
    </dgm:pt>
    <dgm:pt modelId="{6B724EE6-79F6-4C06-ACAB-AA930346025E}" type="parTrans" cxnId="{99716A5D-FC1B-48A6-949C-FC06F4AD5499}">
      <dgm:prSet/>
      <dgm:spPr/>
      <dgm:t>
        <a:bodyPr/>
        <a:lstStyle/>
        <a:p>
          <a:endParaRPr lang="en-US"/>
        </a:p>
      </dgm:t>
    </dgm:pt>
    <dgm:pt modelId="{808AAF1A-CBBA-4B44-B656-BBA213D51B31}" type="sibTrans" cxnId="{99716A5D-FC1B-48A6-949C-FC06F4AD5499}">
      <dgm:prSet/>
      <dgm:spPr/>
      <dgm:t>
        <a:bodyPr/>
        <a:lstStyle/>
        <a:p>
          <a:endParaRPr lang="en-US"/>
        </a:p>
      </dgm:t>
    </dgm:pt>
    <dgm:pt modelId="{9CB0F4BF-1F46-4D7E-8590-E916EEEAA74F}">
      <dgm:prSet/>
      <dgm:spPr/>
      <dgm:t>
        <a:bodyPr/>
        <a:lstStyle/>
        <a:p>
          <a:r>
            <a:rPr lang="ka-GE"/>
            <a:t>მედიასთან, საზოგადოებასთან ურთიერთობისა და პროტოკოლის სამმართველო</a:t>
          </a:r>
          <a:endParaRPr lang="en-US"/>
        </a:p>
      </dgm:t>
    </dgm:pt>
    <dgm:pt modelId="{0987C4D4-4FA3-4376-9B85-F3DFAF73E7FC}" type="parTrans" cxnId="{8F40EA71-E9BC-4647-9AC0-18B222ED3135}">
      <dgm:prSet/>
      <dgm:spPr/>
      <dgm:t>
        <a:bodyPr/>
        <a:lstStyle/>
        <a:p>
          <a:endParaRPr lang="en-US"/>
        </a:p>
      </dgm:t>
    </dgm:pt>
    <dgm:pt modelId="{9A2D92AF-BFEA-426A-B9D2-24036731C2E7}" type="sibTrans" cxnId="{8F40EA71-E9BC-4647-9AC0-18B222ED3135}">
      <dgm:prSet/>
      <dgm:spPr/>
      <dgm:t>
        <a:bodyPr/>
        <a:lstStyle/>
        <a:p>
          <a:endParaRPr lang="en-US"/>
        </a:p>
      </dgm:t>
    </dgm:pt>
    <dgm:pt modelId="{BCADB904-0A51-47CB-AC1F-A602DB36F305}">
      <dgm:prSet/>
      <dgm:spPr/>
      <dgm:t>
        <a:bodyPr/>
        <a:lstStyle/>
        <a:p>
          <a:r>
            <a:rPr lang="ka-GE"/>
            <a:t>პროგრამული უზრუნველყოფისა და ინფორმაციული ტექნოლოგიების მართვის ცენტრი</a:t>
          </a:r>
          <a:endParaRPr lang="en-US"/>
        </a:p>
      </dgm:t>
    </dgm:pt>
    <dgm:pt modelId="{ACFE4C87-8467-461C-A261-235063019F9E}" type="parTrans" cxnId="{14CBBD95-DF77-4F80-80AF-5B62A2B12F45}">
      <dgm:prSet/>
      <dgm:spPr/>
      <dgm:t>
        <a:bodyPr/>
        <a:lstStyle/>
        <a:p>
          <a:endParaRPr lang="en-US"/>
        </a:p>
      </dgm:t>
    </dgm:pt>
    <dgm:pt modelId="{1E582F84-72EC-465E-844B-2601E3D10085}" type="sibTrans" cxnId="{14CBBD95-DF77-4F80-80AF-5B62A2B12F45}">
      <dgm:prSet/>
      <dgm:spPr/>
      <dgm:t>
        <a:bodyPr/>
        <a:lstStyle/>
        <a:p>
          <a:endParaRPr lang="en-US"/>
        </a:p>
      </dgm:t>
    </dgm:pt>
    <dgm:pt modelId="{EDB30682-1064-4D5C-97B8-628A0F79FA84}">
      <dgm:prSet/>
      <dgm:spPr/>
      <dgm:t>
        <a:bodyPr/>
        <a:lstStyle/>
        <a:p>
          <a:r>
            <a:rPr lang="ka-GE"/>
            <a:t>შრომის უსაფრთხოების სპეციალისტის აკრედიტებულ პროგრამაზე ზედამხედველობის ცენტრი</a:t>
          </a:r>
          <a:endParaRPr lang="en-US"/>
        </a:p>
      </dgm:t>
    </dgm:pt>
    <dgm:pt modelId="{341E47EB-DC42-4FE0-99AC-FDD87980E9A3}" type="parTrans" cxnId="{63A6A786-D514-4B0C-B3FE-6D735EA967A8}">
      <dgm:prSet/>
      <dgm:spPr/>
      <dgm:t>
        <a:bodyPr/>
        <a:lstStyle/>
        <a:p>
          <a:endParaRPr lang="en-US"/>
        </a:p>
      </dgm:t>
    </dgm:pt>
    <dgm:pt modelId="{A9CB9294-98BA-40AB-8ED5-246933148EA8}" type="sibTrans" cxnId="{63A6A786-D514-4B0C-B3FE-6D735EA967A8}">
      <dgm:prSet/>
      <dgm:spPr/>
      <dgm:t>
        <a:bodyPr/>
        <a:lstStyle/>
        <a:p>
          <a:endParaRPr lang="en-US"/>
        </a:p>
      </dgm:t>
    </dgm:pt>
    <dgm:pt modelId="{78D8CA27-00C4-495F-8638-A7900512A7F7}">
      <dgm:prSet/>
      <dgm:spPr/>
      <dgm:t>
        <a:bodyPr/>
        <a:lstStyle/>
        <a:p>
          <a:r>
            <a:rPr lang="ka-GE"/>
            <a:t>სტატისტიკის, საჯარო ინფორმაციის უზრუნველყოფისა და ანალიტიკის სამმართველო</a:t>
          </a:r>
          <a:endParaRPr lang="en-US"/>
        </a:p>
      </dgm:t>
    </dgm:pt>
    <dgm:pt modelId="{F70FCA01-A646-45E3-9078-D22203FE6935}" type="parTrans" cxnId="{003BE712-D7C3-4660-AD28-37EFFBCB340D}">
      <dgm:prSet/>
      <dgm:spPr/>
      <dgm:t>
        <a:bodyPr/>
        <a:lstStyle/>
        <a:p>
          <a:endParaRPr lang="en-US"/>
        </a:p>
      </dgm:t>
    </dgm:pt>
    <dgm:pt modelId="{A7FB8CC7-BF65-45DF-9E13-D647AB9E8DE2}" type="sibTrans" cxnId="{003BE712-D7C3-4660-AD28-37EFFBCB340D}">
      <dgm:prSet/>
      <dgm:spPr/>
      <dgm:t>
        <a:bodyPr/>
        <a:lstStyle/>
        <a:p>
          <a:endParaRPr lang="en-US"/>
        </a:p>
      </dgm:t>
    </dgm:pt>
    <dgm:pt modelId="{9F34E73B-BF02-4D6F-A4B8-92AB4F13817F}">
      <dgm:prSet/>
      <dgm:spPr/>
      <dgm:t>
        <a:bodyPr/>
        <a:lstStyle/>
        <a:p>
          <a:r>
            <a:rPr lang="ka-GE"/>
            <a:t>საერთაშორისო  ურთიერთობისა და ადგილობრივ უწყებებთან თანამშრომლობის სამმართველო</a:t>
          </a:r>
          <a:endParaRPr lang="en-US"/>
        </a:p>
      </dgm:t>
    </dgm:pt>
    <dgm:pt modelId="{2218AF41-4D22-40FE-843A-093205B9F115}" type="parTrans" cxnId="{EB9CD454-96CF-4ABD-A1E0-3E7DF6924B87}">
      <dgm:prSet/>
      <dgm:spPr/>
      <dgm:t>
        <a:bodyPr/>
        <a:lstStyle/>
        <a:p>
          <a:endParaRPr lang="en-US"/>
        </a:p>
      </dgm:t>
    </dgm:pt>
    <dgm:pt modelId="{4BC9146A-675D-4648-B8A0-C63F185C62AA}" type="sibTrans" cxnId="{EB9CD454-96CF-4ABD-A1E0-3E7DF6924B87}">
      <dgm:prSet/>
      <dgm:spPr/>
      <dgm:t>
        <a:bodyPr/>
        <a:lstStyle/>
        <a:p>
          <a:endParaRPr lang="en-US"/>
        </a:p>
      </dgm:t>
    </dgm:pt>
    <dgm:pt modelId="{D2D65DA0-9AE6-42CC-A741-8BB72FD9EAC4}">
      <dgm:prSet phldrT="[Text]"/>
      <dgm:spPr>
        <a:solidFill>
          <a:schemeClr val="accent4">
            <a:lumMod val="75000"/>
          </a:schemeClr>
        </a:solidFill>
      </dgm:spPr>
      <dgm:t>
        <a:bodyPr/>
        <a:lstStyle/>
        <a:p>
          <a:r>
            <a:rPr lang="ka-GE" b="0"/>
            <a:t>მონიტორინგისა და ზედამხედველობის დეპარტამენტი</a:t>
          </a:r>
          <a:endParaRPr lang="en-US"/>
        </a:p>
      </dgm:t>
    </dgm:pt>
    <dgm:pt modelId="{8DC61325-20BE-4E31-A0F5-FC58B006E02E}" type="sibTrans" cxnId="{B7333F97-2F43-4F3E-8DF5-39C29486D226}">
      <dgm:prSet/>
      <dgm:spPr/>
      <dgm:t>
        <a:bodyPr/>
        <a:lstStyle/>
        <a:p>
          <a:endParaRPr lang="en-US"/>
        </a:p>
      </dgm:t>
    </dgm:pt>
    <dgm:pt modelId="{6D9B8DA5-C056-4616-A41B-5A381320A2A5}" type="parTrans" cxnId="{B7333F97-2F43-4F3E-8DF5-39C29486D226}">
      <dgm:prSet/>
      <dgm:spPr/>
      <dgm:t>
        <a:bodyPr/>
        <a:lstStyle/>
        <a:p>
          <a:endParaRPr lang="en-US"/>
        </a:p>
      </dgm:t>
    </dgm:pt>
    <dgm:pt modelId="{395F6431-4151-4C8B-944C-D4B317CFBDA9}">
      <dgm:prSet phldrT="[Text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ka-GE"/>
            <a:t>ოპერატიული ინფორმაციისა და მონიტორინგის სამმართველო</a:t>
          </a:r>
          <a:endParaRPr lang="en-US"/>
        </a:p>
      </dgm:t>
    </dgm:pt>
    <dgm:pt modelId="{D6C1C2B5-0348-48D3-9F37-E032419CF6A6}" type="sibTrans" cxnId="{F544AB61-17D5-4F5D-A90C-F6D254C68356}">
      <dgm:prSet/>
      <dgm:spPr/>
      <dgm:t>
        <a:bodyPr/>
        <a:lstStyle/>
        <a:p>
          <a:endParaRPr lang="en-US"/>
        </a:p>
      </dgm:t>
    </dgm:pt>
    <dgm:pt modelId="{08218077-9979-402D-A116-B5308B4ED717}" type="parTrans" cxnId="{F544AB61-17D5-4F5D-A90C-F6D254C68356}">
      <dgm:prSet/>
      <dgm:spPr/>
      <dgm:t>
        <a:bodyPr/>
        <a:lstStyle/>
        <a:p>
          <a:endParaRPr lang="en-US"/>
        </a:p>
      </dgm:t>
    </dgm:pt>
    <dgm:pt modelId="{FADE1F68-FAB5-47F0-AE2D-A8A7A7C42DB2}">
      <dgm:prSet phldrT="[Text]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ka-GE"/>
            <a:t>მოკვლევისა და დავების განხილვის სამმართველო</a:t>
          </a:r>
          <a:endParaRPr lang="en-US"/>
        </a:p>
      </dgm:t>
    </dgm:pt>
    <dgm:pt modelId="{2A8EB567-0043-4C51-8C59-ACB2D05EB7D3}" type="sibTrans" cxnId="{D9116024-B699-4FAA-8F75-B5B0387F9C48}">
      <dgm:prSet/>
      <dgm:spPr/>
      <dgm:t>
        <a:bodyPr/>
        <a:lstStyle/>
        <a:p>
          <a:endParaRPr lang="en-US"/>
        </a:p>
      </dgm:t>
    </dgm:pt>
    <dgm:pt modelId="{DAFE2168-12EE-40E9-8A25-ED270DC4967B}" type="parTrans" cxnId="{D9116024-B699-4FAA-8F75-B5B0387F9C48}">
      <dgm:prSet/>
      <dgm:spPr/>
      <dgm:t>
        <a:bodyPr/>
        <a:lstStyle/>
        <a:p>
          <a:endParaRPr lang="en-US"/>
        </a:p>
      </dgm:t>
    </dgm:pt>
    <dgm:pt modelId="{AB05D4CA-0CA9-458A-A5FB-B5B96DD29F83}" type="pres">
      <dgm:prSet presAssocID="{F50B4241-9DE5-4E38-AFF3-7A460B888CC7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en-US"/>
        </a:p>
      </dgm:t>
    </dgm:pt>
    <dgm:pt modelId="{85D7E262-8CE6-462B-977F-50B1CFE53E76}" type="pres">
      <dgm:prSet presAssocID="{57C7DAAF-6496-4D59-9F75-D52BE35292CB}" presName="hierRoot1" presStyleCnt="0">
        <dgm:presLayoutVars>
          <dgm:hierBranch val="hang"/>
        </dgm:presLayoutVars>
      </dgm:prSet>
      <dgm:spPr/>
      <dgm:t>
        <a:bodyPr/>
        <a:lstStyle/>
        <a:p>
          <a:endParaRPr lang="en-GB"/>
        </a:p>
      </dgm:t>
    </dgm:pt>
    <dgm:pt modelId="{9D545FF3-F5BB-4D2E-AC81-0FC1FAD87B46}" type="pres">
      <dgm:prSet presAssocID="{57C7DAAF-6496-4D59-9F75-D52BE35292CB}" presName="rootComposite1" presStyleCnt="0"/>
      <dgm:spPr/>
      <dgm:t>
        <a:bodyPr/>
        <a:lstStyle/>
        <a:p>
          <a:endParaRPr lang="en-GB"/>
        </a:p>
      </dgm:t>
    </dgm:pt>
    <dgm:pt modelId="{F08CF62B-97F5-480D-B410-FE1680C47B92}" type="pres">
      <dgm:prSet presAssocID="{57C7DAAF-6496-4D59-9F75-D52BE35292CB}" presName="rootText1" presStyleLbl="node0" presStyleIdx="0" presStyleCnt="1" custScaleX="2000000" custScaleY="1336990" custLinFactX="-1182471" custLinFactNeighborX="-1200000" custLinFactNeighborY="-758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A3CF4AD-789E-4944-8B3D-E4A45CD04C36}" type="pres">
      <dgm:prSet presAssocID="{57C7DAAF-6496-4D59-9F75-D52BE35292CB}" presName="rootConnector1" presStyleLbl="node1" presStyleIdx="0" presStyleCnt="0"/>
      <dgm:spPr/>
      <dgm:t>
        <a:bodyPr/>
        <a:lstStyle/>
        <a:p>
          <a:endParaRPr lang="en-US"/>
        </a:p>
      </dgm:t>
    </dgm:pt>
    <dgm:pt modelId="{2AF5D27E-192C-4577-9B90-BF170BE7C983}" type="pres">
      <dgm:prSet presAssocID="{57C7DAAF-6496-4D59-9F75-D52BE35292CB}" presName="hierChild2" presStyleCnt="0"/>
      <dgm:spPr/>
      <dgm:t>
        <a:bodyPr/>
        <a:lstStyle/>
        <a:p>
          <a:endParaRPr lang="en-GB"/>
        </a:p>
      </dgm:t>
    </dgm:pt>
    <dgm:pt modelId="{7CB431A8-75C6-4C63-968D-007CB3F39A97}" type="pres">
      <dgm:prSet presAssocID="{3AE4BEDB-ED0B-4725-ADD8-39662D9990A3}" presName="Name48" presStyleLbl="parChTrans1D2" presStyleIdx="0" presStyleCnt="5"/>
      <dgm:spPr/>
      <dgm:t>
        <a:bodyPr/>
        <a:lstStyle/>
        <a:p>
          <a:endParaRPr lang="en-GB"/>
        </a:p>
      </dgm:t>
    </dgm:pt>
    <dgm:pt modelId="{42F71C30-5614-41B1-B331-2B4984C1F2FB}" type="pres">
      <dgm:prSet presAssocID="{2EF8120F-CE4F-40BD-81C8-B2839689BF38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72AF9BE6-8CCE-40C8-A21D-44DD11417357}" type="pres">
      <dgm:prSet presAssocID="{2EF8120F-CE4F-40BD-81C8-B2839689BF38}" presName="rootComposite" presStyleCnt="0"/>
      <dgm:spPr/>
      <dgm:t>
        <a:bodyPr/>
        <a:lstStyle/>
        <a:p>
          <a:endParaRPr lang="en-GB"/>
        </a:p>
      </dgm:t>
    </dgm:pt>
    <dgm:pt modelId="{BDC69384-1AA5-4068-B930-9904E4C56F4F}" type="pres">
      <dgm:prSet presAssocID="{2EF8120F-CE4F-40BD-81C8-B2839689BF38}" presName="rootText" presStyleLbl="node2" presStyleIdx="0" presStyleCnt="4" custScaleX="1706841" custScaleY="833796" custLinFactX="-2000000" custLinFactNeighborX="-2047603" custLinFactNeighborY="9225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F223CF9-3CBF-478C-AE08-9AFF76F3E94E}" type="pres">
      <dgm:prSet presAssocID="{2EF8120F-CE4F-40BD-81C8-B2839689BF38}" presName="rootConnector" presStyleLbl="node2" presStyleIdx="0" presStyleCnt="4"/>
      <dgm:spPr/>
      <dgm:t>
        <a:bodyPr/>
        <a:lstStyle/>
        <a:p>
          <a:endParaRPr lang="en-US"/>
        </a:p>
      </dgm:t>
    </dgm:pt>
    <dgm:pt modelId="{82D18DD9-F096-4109-8F5E-0794078DEBED}" type="pres">
      <dgm:prSet presAssocID="{2EF8120F-CE4F-40BD-81C8-B2839689BF38}" presName="hierChild4" presStyleCnt="0"/>
      <dgm:spPr/>
      <dgm:t>
        <a:bodyPr/>
        <a:lstStyle/>
        <a:p>
          <a:endParaRPr lang="en-GB"/>
        </a:p>
      </dgm:t>
    </dgm:pt>
    <dgm:pt modelId="{318AD941-4809-413A-83FB-1DC16A2795A1}" type="pres">
      <dgm:prSet presAssocID="{2B7C60C3-028D-4338-B7D5-3A625F5B3CA1}" presName="Name37" presStyleLbl="parChTrans1D3" presStyleIdx="0" presStyleCnt="6" custSzX="3784835" custSzY="283253"/>
      <dgm:spPr/>
      <dgm:t>
        <a:bodyPr/>
        <a:lstStyle/>
        <a:p>
          <a:endParaRPr lang="en-US"/>
        </a:p>
      </dgm:t>
    </dgm:pt>
    <dgm:pt modelId="{A26307C9-489E-43A2-B5EE-96EB05985665}" type="pres">
      <dgm:prSet presAssocID="{620AFB18-E7D5-496B-A60A-7CAB8E0B333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92404B6B-4FEC-417B-815B-45AC96319A4D}" type="pres">
      <dgm:prSet presAssocID="{620AFB18-E7D5-496B-A60A-7CAB8E0B3339}" presName="rootComposite" presStyleCnt="0"/>
      <dgm:spPr/>
      <dgm:t>
        <a:bodyPr/>
        <a:lstStyle/>
        <a:p>
          <a:endParaRPr lang="en-GB"/>
        </a:p>
      </dgm:t>
    </dgm:pt>
    <dgm:pt modelId="{3A21835B-2009-4FFB-8C53-250979E2057F}" type="pres">
      <dgm:prSet presAssocID="{620AFB18-E7D5-496B-A60A-7CAB8E0B3339}" presName="rootText" presStyleLbl="node3" presStyleIdx="0" presStyleCnt="6" custScaleX="1567529" custScaleY="1132332" custLinFactX="-2000000" custLinFactY="240774" custLinFactNeighborX="-2073249" custLinFactNeighborY="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B157E2E-CB04-4E7F-9CC2-6E63887C4C4A}" type="pres">
      <dgm:prSet presAssocID="{620AFB18-E7D5-496B-A60A-7CAB8E0B3339}" presName="rootConnector" presStyleLbl="node3" presStyleIdx="0" presStyleCnt="6"/>
      <dgm:spPr/>
      <dgm:t>
        <a:bodyPr/>
        <a:lstStyle/>
        <a:p>
          <a:endParaRPr lang="en-US"/>
        </a:p>
      </dgm:t>
    </dgm:pt>
    <dgm:pt modelId="{22D0224B-6FFD-4A88-9749-3DD998AD792F}" type="pres">
      <dgm:prSet presAssocID="{620AFB18-E7D5-496B-A60A-7CAB8E0B3339}" presName="hierChild4" presStyleCnt="0"/>
      <dgm:spPr/>
      <dgm:t>
        <a:bodyPr/>
        <a:lstStyle/>
        <a:p>
          <a:endParaRPr lang="en-GB"/>
        </a:p>
      </dgm:t>
    </dgm:pt>
    <dgm:pt modelId="{6B73BBFC-D80B-402C-91AE-DE79E9C37D79}" type="pres">
      <dgm:prSet presAssocID="{2BBAF3A5-7EFD-40FC-A688-212B2496D09B}" presName="Name37" presStyleLbl="parChTrans1D4" presStyleIdx="0" presStyleCnt="23" custSzX="514114" custSzY="723878"/>
      <dgm:spPr/>
      <dgm:t>
        <a:bodyPr/>
        <a:lstStyle/>
        <a:p>
          <a:endParaRPr lang="en-US"/>
        </a:p>
      </dgm:t>
    </dgm:pt>
    <dgm:pt modelId="{958BA06F-A3B8-443E-8AFE-2B1E31917517}" type="pres">
      <dgm:prSet presAssocID="{B3966132-4B4B-4117-A0A4-3CB56F50100B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01136FA1-7588-4236-A008-0152BE898BE7}" type="pres">
      <dgm:prSet presAssocID="{B3966132-4B4B-4117-A0A4-3CB56F50100B}" presName="rootComposite" presStyleCnt="0"/>
      <dgm:spPr/>
      <dgm:t>
        <a:bodyPr/>
        <a:lstStyle/>
        <a:p>
          <a:endParaRPr lang="en-GB"/>
        </a:p>
      </dgm:t>
    </dgm:pt>
    <dgm:pt modelId="{92961B3A-4BB6-4C62-8C33-785F961A4BF4}" type="pres">
      <dgm:prSet presAssocID="{B3966132-4B4B-4117-A0A4-3CB56F50100B}" presName="rootText" presStyleLbl="node4" presStyleIdx="0" presStyleCnt="23" custScaleX="990284" custScaleY="615767" custLinFactX="-900000" custLinFactY="417971" custLinFactNeighborX="-923131" custLinFactNeighborY="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5F29BB1-DD48-43F1-9AE3-E8FF09F2DDBC}" type="pres">
      <dgm:prSet presAssocID="{B3966132-4B4B-4117-A0A4-3CB56F50100B}" presName="rootConnector" presStyleLbl="node4" presStyleIdx="0" presStyleCnt="23"/>
      <dgm:spPr/>
      <dgm:t>
        <a:bodyPr/>
        <a:lstStyle/>
        <a:p>
          <a:endParaRPr lang="en-US"/>
        </a:p>
      </dgm:t>
    </dgm:pt>
    <dgm:pt modelId="{8FC616DC-5611-4FD9-A826-70116DAFF877}" type="pres">
      <dgm:prSet presAssocID="{B3966132-4B4B-4117-A0A4-3CB56F50100B}" presName="hierChild4" presStyleCnt="0"/>
      <dgm:spPr/>
      <dgm:t>
        <a:bodyPr/>
        <a:lstStyle/>
        <a:p>
          <a:endParaRPr lang="en-GB"/>
        </a:p>
      </dgm:t>
    </dgm:pt>
    <dgm:pt modelId="{5985FA1C-F2B1-44B5-922C-EB11D366E79E}" type="pres">
      <dgm:prSet presAssocID="{B3966132-4B4B-4117-A0A4-3CB56F50100B}" presName="hierChild5" presStyleCnt="0"/>
      <dgm:spPr/>
      <dgm:t>
        <a:bodyPr/>
        <a:lstStyle/>
        <a:p>
          <a:endParaRPr lang="en-GB"/>
        </a:p>
      </dgm:t>
    </dgm:pt>
    <dgm:pt modelId="{DD7F021A-5730-414E-AA52-2B277ED13CB3}" type="pres">
      <dgm:prSet presAssocID="{9F0FFBD9-FBD2-4AA1-BECE-331D110E60B0}" presName="Name37" presStyleLbl="parChTrans1D4" presStyleIdx="1" presStyleCnt="23" custSzX="514114" custSzY="2090412"/>
      <dgm:spPr/>
      <dgm:t>
        <a:bodyPr/>
        <a:lstStyle/>
        <a:p>
          <a:endParaRPr lang="en-US"/>
        </a:p>
      </dgm:t>
    </dgm:pt>
    <dgm:pt modelId="{4CF6F48E-B64D-476B-9CE5-E75DBBD81A14}" type="pres">
      <dgm:prSet presAssocID="{A2D83DAE-AEC2-47D5-A4E4-62E5BB1E5FF8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1CA8399-3A95-4180-A018-4A1785030231}" type="pres">
      <dgm:prSet presAssocID="{A2D83DAE-AEC2-47D5-A4E4-62E5BB1E5FF8}" presName="rootComposite" presStyleCnt="0"/>
      <dgm:spPr/>
      <dgm:t>
        <a:bodyPr/>
        <a:lstStyle/>
        <a:p>
          <a:endParaRPr lang="en-GB"/>
        </a:p>
      </dgm:t>
    </dgm:pt>
    <dgm:pt modelId="{D563CDDE-7E91-4FEC-B64B-D7999D42FFB8}" type="pres">
      <dgm:prSet presAssocID="{A2D83DAE-AEC2-47D5-A4E4-62E5BB1E5FF8}" presName="rootText" presStyleLbl="node4" presStyleIdx="1" presStyleCnt="23" custScaleX="987882" custScaleY="755138" custLinFactX="-1400000" custLinFactY="900000" custLinFactNeighborX="-1424363" custLinFactNeighborY="94852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BF92FD7-DB01-4CBF-B30F-2F51FF529A32}" type="pres">
      <dgm:prSet presAssocID="{A2D83DAE-AEC2-47D5-A4E4-62E5BB1E5FF8}" presName="rootConnector" presStyleLbl="node4" presStyleIdx="1" presStyleCnt="23"/>
      <dgm:spPr/>
      <dgm:t>
        <a:bodyPr/>
        <a:lstStyle/>
        <a:p>
          <a:endParaRPr lang="en-US"/>
        </a:p>
      </dgm:t>
    </dgm:pt>
    <dgm:pt modelId="{D6C732F0-52DE-4DB7-B2A7-8BCAA67434D9}" type="pres">
      <dgm:prSet presAssocID="{A2D83DAE-AEC2-47D5-A4E4-62E5BB1E5FF8}" presName="hierChild4" presStyleCnt="0"/>
      <dgm:spPr/>
      <dgm:t>
        <a:bodyPr/>
        <a:lstStyle/>
        <a:p>
          <a:endParaRPr lang="en-GB"/>
        </a:p>
      </dgm:t>
    </dgm:pt>
    <dgm:pt modelId="{65530FBC-CFEE-42DD-BDB8-43CA7DFCC2CE}" type="pres">
      <dgm:prSet presAssocID="{A2D83DAE-AEC2-47D5-A4E4-62E5BB1E5FF8}" presName="hierChild5" presStyleCnt="0"/>
      <dgm:spPr/>
      <dgm:t>
        <a:bodyPr/>
        <a:lstStyle/>
        <a:p>
          <a:endParaRPr lang="en-GB"/>
        </a:p>
      </dgm:t>
    </dgm:pt>
    <dgm:pt modelId="{3B7041C0-FD27-4C00-8348-4F036B17C8EB}" type="pres">
      <dgm:prSet presAssocID="{94EBCD78-A06F-4F48-A241-CB89DDD21ADB}" presName="Name37" presStyleLbl="parChTrans1D4" presStyleIdx="2" presStyleCnt="23" custSzX="514114" custSzY="3555538"/>
      <dgm:spPr/>
      <dgm:t>
        <a:bodyPr/>
        <a:lstStyle/>
        <a:p>
          <a:endParaRPr lang="en-US"/>
        </a:p>
      </dgm:t>
    </dgm:pt>
    <dgm:pt modelId="{52F24193-61FA-4A30-A490-0E80A5EB525C}" type="pres">
      <dgm:prSet presAssocID="{F1759E5C-4ACA-4A8C-BF88-FE554DA43C23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C5477BD-404B-4483-88C3-2BA5CB974B2C}" type="pres">
      <dgm:prSet presAssocID="{F1759E5C-4ACA-4A8C-BF88-FE554DA43C23}" presName="rootComposite" presStyleCnt="0"/>
      <dgm:spPr/>
      <dgm:t>
        <a:bodyPr/>
        <a:lstStyle/>
        <a:p>
          <a:endParaRPr lang="en-GB"/>
        </a:p>
      </dgm:t>
    </dgm:pt>
    <dgm:pt modelId="{6D7DE165-E688-4BF8-92E2-3F1CF9AE3505}" type="pres">
      <dgm:prSet presAssocID="{F1759E5C-4ACA-4A8C-BF88-FE554DA43C23}" presName="rootText" presStyleLbl="node4" presStyleIdx="2" presStyleCnt="23" custScaleX="1081511" custScaleY="768492" custLinFactX="-1917744" custLinFactY="1459589" custLinFactNeighborX="-2000000" custLinFactNeighborY="1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6A2AA42-70AB-4BB4-8386-45D7DF0E4632}" type="pres">
      <dgm:prSet presAssocID="{F1759E5C-4ACA-4A8C-BF88-FE554DA43C23}" presName="rootConnector" presStyleLbl="node4" presStyleIdx="2" presStyleCnt="23"/>
      <dgm:spPr/>
      <dgm:t>
        <a:bodyPr/>
        <a:lstStyle/>
        <a:p>
          <a:endParaRPr lang="en-US"/>
        </a:p>
      </dgm:t>
    </dgm:pt>
    <dgm:pt modelId="{D1887B77-F246-42F3-B013-1AD6BA589166}" type="pres">
      <dgm:prSet presAssocID="{F1759E5C-4ACA-4A8C-BF88-FE554DA43C23}" presName="hierChild4" presStyleCnt="0"/>
      <dgm:spPr/>
      <dgm:t>
        <a:bodyPr/>
        <a:lstStyle/>
        <a:p>
          <a:endParaRPr lang="en-GB"/>
        </a:p>
      </dgm:t>
    </dgm:pt>
    <dgm:pt modelId="{CD9B5350-A14D-453E-AC1F-B43B4B8DC239}" type="pres">
      <dgm:prSet presAssocID="{F1759E5C-4ACA-4A8C-BF88-FE554DA43C23}" presName="hierChild5" presStyleCnt="0"/>
      <dgm:spPr/>
      <dgm:t>
        <a:bodyPr/>
        <a:lstStyle/>
        <a:p>
          <a:endParaRPr lang="en-GB"/>
        </a:p>
      </dgm:t>
    </dgm:pt>
    <dgm:pt modelId="{984E7434-84F1-4D9F-A4A5-4370C77A81CA}" type="pres">
      <dgm:prSet presAssocID="{1025E2FA-5320-466E-AF46-86CF8B54763E}" presName="Name37" presStyleLbl="parChTrans1D4" presStyleIdx="3" presStyleCnt="23"/>
      <dgm:spPr/>
      <dgm:t>
        <a:bodyPr/>
        <a:lstStyle/>
        <a:p>
          <a:endParaRPr lang="en-US"/>
        </a:p>
      </dgm:t>
    </dgm:pt>
    <dgm:pt modelId="{F20B54DF-D7D1-4B60-8F71-1E719E30394D}" type="pres">
      <dgm:prSet presAssocID="{E78BA708-3158-4D70-8DC5-9AB040F14081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16DD1E2C-81EC-4DDF-92F3-A5065982351D}" type="pres">
      <dgm:prSet presAssocID="{E78BA708-3158-4D70-8DC5-9AB040F14081}" presName="rootComposite" presStyleCnt="0"/>
      <dgm:spPr/>
      <dgm:t>
        <a:bodyPr/>
        <a:lstStyle/>
        <a:p>
          <a:endParaRPr lang="en-US"/>
        </a:p>
      </dgm:t>
    </dgm:pt>
    <dgm:pt modelId="{24911788-ABBF-409F-9EAA-9E403CB334BD}" type="pres">
      <dgm:prSet presAssocID="{E78BA708-3158-4D70-8DC5-9AB040F14081}" presName="rootText" presStyleLbl="node4" presStyleIdx="3" presStyleCnt="23" custScaleX="859840" custScaleY="768492" custLinFactX="-2376301" custLinFactY="2027611" custLinFactNeighborX="-2400000" custLinFactNeighborY="2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9733306-0CAA-4679-B69E-CF0B62D33B26}" type="pres">
      <dgm:prSet presAssocID="{E78BA708-3158-4D70-8DC5-9AB040F14081}" presName="rootConnector" presStyleLbl="node4" presStyleIdx="3" presStyleCnt="23"/>
      <dgm:spPr/>
      <dgm:t>
        <a:bodyPr/>
        <a:lstStyle/>
        <a:p>
          <a:endParaRPr lang="en-US"/>
        </a:p>
      </dgm:t>
    </dgm:pt>
    <dgm:pt modelId="{3CDBCD05-9FC8-4C39-B3EB-A70ABD441912}" type="pres">
      <dgm:prSet presAssocID="{E78BA708-3158-4D70-8DC5-9AB040F14081}" presName="hierChild4" presStyleCnt="0"/>
      <dgm:spPr/>
      <dgm:t>
        <a:bodyPr/>
        <a:lstStyle/>
        <a:p>
          <a:endParaRPr lang="en-US"/>
        </a:p>
      </dgm:t>
    </dgm:pt>
    <dgm:pt modelId="{3FE80ED6-350B-4231-8004-77CDD20C3A4D}" type="pres">
      <dgm:prSet presAssocID="{E78BA708-3158-4D70-8DC5-9AB040F14081}" presName="hierChild5" presStyleCnt="0"/>
      <dgm:spPr/>
      <dgm:t>
        <a:bodyPr/>
        <a:lstStyle/>
        <a:p>
          <a:endParaRPr lang="en-US"/>
        </a:p>
      </dgm:t>
    </dgm:pt>
    <dgm:pt modelId="{95B98C75-415C-4CCC-8665-33923B13E12A}" type="pres">
      <dgm:prSet presAssocID="{AB3A9766-5951-4B4A-B9F6-D2F15C2CB1CA}" presName="Name37" presStyleLbl="parChTrans1D4" presStyleIdx="4" presStyleCnt="23" custSzX="514114" custSzY="4882561"/>
      <dgm:spPr/>
      <dgm:t>
        <a:bodyPr/>
        <a:lstStyle/>
        <a:p>
          <a:endParaRPr lang="en-US"/>
        </a:p>
      </dgm:t>
    </dgm:pt>
    <dgm:pt modelId="{5E8A24E4-D42F-417C-A870-12C5814D9E5F}" type="pres">
      <dgm:prSet presAssocID="{B3AEBB59-2A2E-4B67-90E2-9435EC820AA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C89E5A52-D40B-4796-9CFB-E0C2A2B7C76E}" type="pres">
      <dgm:prSet presAssocID="{B3AEBB59-2A2E-4B67-90E2-9435EC820AAF}" presName="rootComposite" presStyleCnt="0"/>
      <dgm:spPr/>
      <dgm:t>
        <a:bodyPr/>
        <a:lstStyle/>
        <a:p>
          <a:endParaRPr lang="en-GB"/>
        </a:p>
      </dgm:t>
    </dgm:pt>
    <dgm:pt modelId="{D5C89AC4-27E8-423B-A461-58BE004E7A72}" type="pres">
      <dgm:prSet presAssocID="{B3AEBB59-2A2E-4B67-90E2-9435EC820AAF}" presName="rootText" presStyleLbl="node4" presStyleIdx="4" presStyleCnt="23" custScaleX="1174630" custScaleY="739021" custLinFactX="-2954623" custLinFactY="2666580" custLinFactNeighborX="-3000000" custLinFactNeighborY="27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1BF8A56-8C44-4D94-9093-66527B6D5C6E}" type="pres">
      <dgm:prSet presAssocID="{B3AEBB59-2A2E-4B67-90E2-9435EC820AAF}" presName="rootConnector" presStyleLbl="node4" presStyleIdx="4" presStyleCnt="23"/>
      <dgm:spPr/>
      <dgm:t>
        <a:bodyPr/>
        <a:lstStyle/>
        <a:p>
          <a:endParaRPr lang="en-US"/>
        </a:p>
      </dgm:t>
    </dgm:pt>
    <dgm:pt modelId="{3E9E5D87-A4F2-48E7-9EFC-AC233F4C7744}" type="pres">
      <dgm:prSet presAssocID="{B3AEBB59-2A2E-4B67-90E2-9435EC820AAF}" presName="hierChild4" presStyleCnt="0"/>
      <dgm:spPr/>
      <dgm:t>
        <a:bodyPr/>
        <a:lstStyle/>
        <a:p>
          <a:endParaRPr lang="en-GB"/>
        </a:p>
      </dgm:t>
    </dgm:pt>
    <dgm:pt modelId="{CF36D102-0066-4EF5-97C2-F39F1C66FDBB}" type="pres">
      <dgm:prSet presAssocID="{B3AEBB59-2A2E-4B67-90E2-9435EC820AAF}" presName="hierChild5" presStyleCnt="0"/>
      <dgm:spPr/>
      <dgm:t>
        <a:bodyPr/>
        <a:lstStyle/>
        <a:p>
          <a:endParaRPr lang="en-GB"/>
        </a:p>
      </dgm:t>
    </dgm:pt>
    <dgm:pt modelId="{DFF431C7-88DD-4425-B85A-E2EA99818268}" type="pres">
      <dgm:prSet presAssocID="{500224DD-1F4E-430E-9A7F-4FF1637D3AA2}" presName="Name37" presStyleLbl="parChTrans1D4" presStyleIdx="5" presStyleCnt="23" custSzX="577372" custSzY="2460364"/>
      <dgm:spPr/>
      <dgm:t>
        <a:bodyPr/>
        <a:lstStyle/>
        <a:p>
          <a:endParaRPr lang="en-US"/>
        </a:p>
      </dgm:t>
    </dgm:pt>
    <dgm:pt modelId="{AD9B551B-3E9B-4CFA-8CC3-53390137A0F5}" type="pres">
      <dgm:prSet presAssocID="{7471B192-DDBD-4E05-A720-3A35A0A9E231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4248E548-67AB-4744-8716-124B1878B10D}" type="pres">
      <dgm:prSet presAssocID="{7471B192-DDBD-4E05-A720-3A35A0A9E231}" presName="rootComposite" presStyleCnt="0"/>
      <dgm:spPr/>
      <dgm:t>
        <a:bodyPr/>
        <a:lstStyle/>
        <a:p>
          <a:endParaRPr lang="en-GB"/>
        </a:p>
      </dgm:t>
    </dgm:pt>
    <dgm:pt modelId="{343957A8-DF2B-4DA5-A434-B8073A3FEAE3}" type="pres">
      <dgm:prSet presAssocID="{7471B192-DDBD-4E05-A720-3A35A0A9E231}" presName="rootText" presStyleLbl="node4" presStyleIdx="5" presStyleCnt="23" custScaleX="1663405" custScaleY="1030406" custLinFactX="-2600000" custLinFactY="400000" custLinFactNeighborX="-2618367" custLinFactNeighborY="45269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D898992-6129-4993-A58B-ECE76DD0CC4A}" type="pres">
      <dgm:prSet presAssocID="{7471B192-DDBD-4E05-A720-3A35A0A9E231}" presName="rootConnector" presStyleLbl="node4" presStyleIdx="5" presStyleCnt="23"/>
      <dgm:spPr/>
      <dgm:t>
        <a:bodyPr/>
        <a:lstStyle/>
        <a:p>
          <a:endParaRPr lang="en-US"/>
        </a:p>
      </dgm:t>
    </dgm:pt>
    <dgm:pt modelId="{682256B8-9362-40A3-A574-2A0A82D5E403}" type="pres">
      <dgm:prSet presAssocID="{7471B192-DDBD-4E05-A720-3A35A0A9E231}" presName="hierChild4" presStyleCnt="0"/>
      <dgm:spPr/>
      <dgm:t>
        <a:bodyPr/>
        <a:lstStyle/>
        <a:p>
          <a:endParaRPr lang="en-GB"/>
        </a:p>
      </dgm:t>
    </dgm:pt>
    <dgm:pt modelId="{D8F8EABC-F4BF-4F77-A015-9DA8C633F64E}" type="pres">
      <dgm:prSet presAssocID="{5C398DC8-100B-4A95-B61D-EA4FBB80880B}" presName="Name37" presStyleLbl="parChTrans1D4" presStyleIdx="6" presStyleCnt="23"/>
      <dgm:spPr/>
      <dgm:t>
        <a:bodyPr/>
        <a:lstStyle/>
        <a:p>
          <a:endParaRPr lang="en-US"/>
        </a:p>
      </dgm:t>
    </dgm:pt>
    <dgm:pt modelId="{114CEC12-BF90-4F93-815C-3A9E14A785F4}" type="pres">
      <dgm:prSet presAssocID="{300096BC-82FD-40C6-90C9-94FD9F611F7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08E6B781-B1B8-4C45-9481-BC811EE6FDA7}" type="pres">
      <dgm:prSet presAssocID="{300096BC-82FD-40C6-90C9-94FD9F611F79}" presName="rootComposite" presStyleCnt="0"/>
      <dgm:spPr/>
      <dgm:t>
        <a:bodyPr/>
        <a:lstStyle/>
        <a:p>
          <a:endParaRPr lang="en-US"/>
        </a:p>
      </dgm:t>
    </dgm:pt>
    <dgm:pt modelId="{443751C0-C584-4458-B9B4-601C10F5CCFE}" type="pres">
      <dgm:prSet presAssocID="{300096BC-82FD-40C6-90C9-94FD9F611F79}" presName="rootText" presStyleLbl="node4" presStyleIdx="6" presStyleCnt="23" custScaleX="1419750" custScaleY="857510" custLinFactX="-2633306" custLinFactY="500000" custLinFactNeighborX="-2700000" custLinFactNeighborY="54211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C094241-1A0B-4F0F-9C3E-8423B90E2293}" type="pres">
      <dgm:prSet presAssocID="{300096BC-82FD-40C6-90C9-94FD9F611F79}" presName="rootConnector" presStyleLbl="node4" presStyleIdx="6" presStyleCnt="23"/>
      <dgm:spPr/>
      <dgm:t>
        <a:bodyPr/>
        <a:lstStyle/>
        <a:p>
          <a:endParaRPr lang="en-US"/>
        </a:p>
      </dgm:t>
    </dgm:pt>
    <dgm:pt modelId="{7ECA164E-E8D2-481C-80FF-706A6525932A}" type="pres">
      <dgm:prSet presAssocID="{300096BC-82FD-40C6-90C9-94FD9F611F79}" presName="hierChild4" presStyleCnt="0"/>
      <dgm:spPr/>
      <dgm:t>
        <a:bodyPr/>
        <a:lstStyle/>
        <a:p>
          <a:endParaRPr lang="en-US"/>
        </a:p>
      </dgm:t>
    </dgm:pt>
    <dgm:pt modelId="{486034C1-6DDB-4CB5-A4B4-3C1FCD7A44F8}" type="pres">
      <dgm:prSet presAssocID="{300096BC-82FD-40C6-90C9-94FD9F611F79}" presName="hierChild5" presStyleCnt="0"/>
      <dgm:spPr/>
      <dgm:t>
        <a:bodyPr/>
        <a:lstStyle/>
        <a:p>
          <a:endParaRPr lang="en-US"/>
        </a:p>
      </dgm:t>
    </dgm:pt>
    <dgm:pt modelId="{15F6A88C-483C-462A-9E9E-D46906EEDA3C}" type="pres">
      <dgm:prSet presAssocID="{7471B192-DDBD-4E05-A720-3A35A0A9E231}" presName="hierChild5" presStyleCnt="0"/>
      <dgm:spPr/>
      <dgm:t>
        <a:bodyPr/>
        <a:lstStyle/>
        <a:p>
          <a:endParaRPr lang="en-GB"/>
        </a:p>
      </dgm:t>
    </dgm:pt>
    <dgm:pt modelId="{7B081D5D-3E4E-40BD-B89B-6C69466B2EF2}" type="pres">
      <dgm:prSet presAssocID="{EDACA277-7FB0-4EFD-990F-DD2EC1EC3200}" presName="Name37" presStyleLbl="parChTrans1D4" presStyleIdx="7" presStyleCnt="23"/>
      <dgm:spPr/>
      <dgm:t>
        <a:bodyPr/>
        <a:lstStyle/>
        <a:p>
          <a:endParaRPr lang="en-US"/>
        </a:p>
      </dgm:t>
    </dgm:pt>
    <dgm:pt modelId="{99F48F25-B60B-4587-A943-CB0E17C44C9B}" type="pres">
      <dgm:prSet presAssocID="{6AAE351E-B868-4284-8E5C-3B14DCC1756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931A5A62-5CFF-42AD-A9F9-E4FA2DD00CC6}" type="pres">
      <dgm:prSet presAssocID="{6AAE351E-B868-4284-8E5C-3B14DCC1756F}" presName="rootComposite" presStyleCnt="0"/>
      <dgm:spPr/>
      <dgm:t>
        <a:bodyPr/>
        <a:lstStyle/>
        <a:p>
          <a:endParaRPr lang="en-US"/>
        </a:p>
      </dgm:t>
    </dgm:pt>
    <dgm:pt modelId="{182C067C-5FD3-4365-AE7A-BDEFD1AFE937}" type="pres">
      <dgm:prSet presAssocID="{6AAE351E-B868-4284-8E5C-3B14DCC1756F}" presName="rootText" presStyleLbl="node4" presStyleIdx="7" presStyleCnt="23" custScaleX="1240982" custScaleY="906529" custLinFactX="-3111932" custLinFactY="1655311" custLinFactNeighborX="-3200000" custLinFactNeighborY="170000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A1A355B3-BB42-4701-A10F-8A99BFE577C3}" type="pres">
      <dgm:prSet presAssocID="{6AAE351E-B868-4284-8E5C-3B14DCC1756F}" presName="rootConnector" presStyleLbl="node4" presStyleIdx="7" presStyleCnt="23"/>
      <dgm:spPr/>
      <dgm:t>
        <a:bodyPr/>
        <a:lstStyle/>
        <a:p>
          <a:endParaRPr lang="en-GB"/>
        </a:p>
      </dgm:t>
    </dgm:pt>
    <dgm:pt modelId="{49A5C60B-C2E3-483E-BDB2-084853E2B168}" type="pres">
      <dgm:prSet presAssocID="{6AAE351E-B868-4284-8E5C-3B14DCC1756F}" presName="hierChild4" presStyleCnt="0"/>
      <dgm:spPr/>
      <dgm:t>
        <a:bodyPr/>
        <a:lstStyle/>
        <a:p>
          <a:endParaRPr lang="en-US"/>
        </a:p>
      </dgm:t>
    </dgm:pt>
    <dgm:pt modelId="{19D466F5-8F2A-49A2-A2DD-30E231D6C86A}" type="pres">
      <dgm:prSet presAssocID="{C6D8D87E-E9E3-4E5D-BDCF-2E946726CAC8}" presName="Name37" presStyleLbl="parChTrans1D4" presStyleIdx="8" presStyleCnt="23" custSzX="467400" custSzY="620460"/>
      <dgm:spPr/>
      <dgm:t>
        <a:bodyPr/>
        <a:lstStyle/>
        <a:p>
          <a:endParaRPr lang="en-GB"/>
        </a:p>
      </dgm:t>
    </dgm:pt>
    <dgm:pt modelId="{5EBC543C-77D2-4920-9A8D-CADD5B690406}" type="pres">
      <dgm:prSet presAssocID="{C37FD1AB-BD33-427E-B76D-00C779B0A814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8BB38DA9-5CCE-4583-99BF-50FF4CDE365C}" type="pres">
      <dgm:prSet presAssocID="{C37FD1AB-BD33-427E-B76D-00C779B0A814}" presName="rootComposite" presStyleCnt="0"/>
      <dgm:spPr/>
      <dgm:t>
        <a:bodyPr/>
        <a:lstStyle/>
        <a:p>
          <a:endParaRPr lang="en-GB"/>
        </a:p>
      </dgm:t>
    </dgm:pt>
    <dgm:pt modelId="{7D113B50-C931-44FF-AF19-906587A588B2}" type="pres">
      <dgm:prSet presAssocID="{C37FD1AB-BD33-427E-B76D-00C779B0A814}" presName="rootText" presStyleLbl="node4" presStyleIdx="8" presStyleCnt="23" custScaleX="771354" custScaleY="859655" custLinFactX="-3041337" custLinFactY="2300000" custLinFactNeighborX="-3100000" custLinFactNeighborY="231593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67D847A7-429A-4FB6-9B19-B1CCA19DA863}" type="pres">
      <dgm:prSet presAssocID="{C37FD1AB-BD33-427E-B76D-00C779B0A814}" presName="rootConnector" presStyleLbl="node4" presStyleIdx="8" presStyleCnt="23"/>
      <dgm:spPr/>
      <dgm:t>
        <a:bodyPr/>
        <a:lstStyle/>
        <a:p>
          <a:endParaRPr lang="en-GB"/>
        </a:p>
      </dgm:t>
    </dgm:pt>
    <dgm:pt modelId="{3DA8FD17-4CB4-4AB4-BAF7-50312EE66D56}" type="pres">
      <dgm:prSet presAssocID="{C37FD1AB-BD33-427E-B76D-00C779B0A814}" presName="hierChild4" presStyleCnt="0"/>
      <dgm:spPr/>
      <dgm:t>
        <a:bodyPr/>
        <a:lstStyle/>
        <a:p>
          <a:endParaRPr lang="en-GB"/>
        </a:p>
      </dgm:t>
    </dgm:pt>
    <dgm:pt modelId="{EABBDAF4-6630-49D0-AEB4-55F627B7D757}" type="pres">
      <dgm:prSet presAssocID="{C37FD1AB-BD33-427E-B76D-00C779B0A814}" presName="hierChild5" presStyleCnt="0"/>
      <dgm:spPr/>
      <dgm:t>
        <a:bodyPr/>
        <a:lstStyle/>
        <a:p>
          <a:endParaRPr lang="en-GB"/>
        </a:p>
      </dgm:t>
    </dgm:pt>
    <dgm:pt modelId="{590F8FE0-3C8C-4376-8C39-6F6BA462C11D}" type="pres">
      <dgm:prSet presAssocID="{03A7E1DE-45DE-4CBF-AC9D-9838AD51227F}" presName="Name37" presStyleLbl="parChTrans1D4" presStyleIdx="9" presStyleCnt="23" custSzX="467400" custSzY="1578127"/>
      <dgm:spPr/>
      <dgm:t>
        <a:bodyPr/>
        <a:lstStyle/>
        <a:p>
          <a:endParaRPr lang="en-GB"/>
        </a:p>
      </dgm:t>
    </dgm:pt>
    <dgm:pt modelId="{8087A097-3F1C-45BE-AB0B-67494C9F355C}" type="pres">
      <dgm:prSet presAssocID="{289DD6BC-1A65-4801-A6D5-30CFFA170BD0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FAB9510B-BB6F-4D92-8D44-35DA82658251}" type="pres">
      <dgm:prSet presAssocID="{289DD6BC-1A65-4801-A6D5-30CFFA170BD0}" presName="rootComposite" presStyleCnt="0"/>
      <dgm:spPr/>
      <dgm:t>
        <a:bodyPr/>
        <a:lstStyle/>
        <a:p>
          <a:endParaRPr lang="en-GB"/>
        </a:p>
      </dgm:t>
    </dgm:pt>
    <dgm:pt modelId="{36AB4C6E-C9F7-4F97-98D6-5A3A8DE05BC0}" type="pres">
      <dgm:prSet presAssocID="{289DD6BC-1A65-4801-A6D5-30CFFA170BD0}" presName="rootText" presStyleLbl="node4" presStyleIdx="9" presStyleCnt="23" custScaleX="741507" custScaleY="836836" custLinFactX="-3033842" custLinFactY="1300000" custLinFactNeighborX="-3100000" custLinFactNeighborY="1311659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DF7705BE-2493-4329-B013-D9DE9351E0A8}" type="pres">
      <dgm:prSet presAssocID="{289DD6BC-1A65-4801-A6D5-30CFFA170BD0}" presName="rootConnector" presStyleLbl="node4" presStyleIdx="9" presStyleCnt="23"/>
      <dgm:spPr/>
      <dgm:t>
        <a:bodyPr/>
        <a:lstStyle/>
        <a:p>
          <a:endParaRPr lang="en-GB"/>
        </a:p>
      </dgm:t>
    </dgm:pt>
    <dgm:pt modelId="{8178EC3D-2D6D-438E-9400-83564989FCF8}" type="pres">
      <dgm:prSet presAssocID="{289DD6BC-1A65-4801-A6D5-30CFFA170BD0}" presName="hierChild4" presStyleCnt="0"/>
      <dgm:spPr/>
      <dgm:t>
        <a:bodyPr/>
        <a:lstStyle/>
        <a:p>
          <a:endParaRPr lang="en-GB"/>
        </a:p>
      </dgm:t>
    </dgm:pt>
    <dgm:pt modelId="{D7C543DF-2F30-452C-9E7B-1AAFECFD6E2C}" type="pres">
      <dgm:prSet presAssocID="{289DD6BC-1A65-4801-A6D5-30CFFA170BD0}" presName="hierChild5" presStyleCnt="0"/>
      <dgm:spPr/>
      <dgm:t>
        <a:bodyPr/>
        <a:lstStyle/>
        <a:p>
          <a:endParaRPr lang="en-GB"/>
        </a:p>
      </dgm:t>
    </dgm:pt>
    <dgm:pt modelId="{3E909D28-87FA-409A-9562-5D99F8C6A4AF}" type="pres">
      <dgm:prSet presAssocID="{6AAE351E-B868-4284-8E5C-3B14DCC1756F}" presName="hierChild5" presStyleCnt="0"/>
      <dgm:spPr/>
      <dgm:t>
        <a:bodyPr/>
        <a:lstStyle/>
        <a:p>
          <a:endParaRPr lang="en-US"/>
        </a:p>
      </dgm:t>
    </dgm:pt>
    <dgm:pt modelId="{B67EA2A2-9180-4A3D-B835-38423387445B}" type="pres">
      <dgm:prSet presAssocID="{620AFB18-E7D5-496B-A60A-7CAB8E0B3339}" presName="hierChild5" presStyleCnt="0"/>
      <dgm:spPr/>
      <dgm:t>
        <a:bodyPr/>
        <a:lstStyle/>
        <a:p>
          <a:endParaRPr lang="en-GB"/>
        </a:p>
      </dgm:t>
    </dgm:pt>
    <dgm:pt modelId="{108246B9-E4A0-498F-B223-E0BA4CC9AB0E}" type="pres">
      <dgm:prSet presAssocID="{2EF8120F-CE4F-40BD-81C8-B2839689BF38}" presName="hierChild5" presStyleCnt="0"/>
      <dgm:spPr/>
      <dgm:t>
        <a:bodyPr/>
        <a:lstStyle/>
        <a:p>
          <a:endParaRPr lang="en-GB"/>
        </a:p>
      </dgm:t>
    </dgm:pt>
    <dgm:pt modelId="{D51656AE-C1BE-4061-93F6-9064ADE339B8}" type="pres">
      <dgm:prSet presAssocID="{0D61DB5B-4880-4FF2-87ED-CA4875FAD99C}" presName="Name48" presStyleLbl="parChTrans1D2" presStyleIdx="1" presStyleCnt="5"/>
      <dgm:spPr/>
      <dgm:t>
        <a:bodyPr/>
        <a:lstStyle/>
        <a:p>
          <a:endParaRPr lang="en-US"/>
        </a:p>
      </dgm:t>
    </dgm:pt>
    <dgm:pt modelId="{C2E3E9F1-0178-43E3-9155-BCD07D21952B}" type="pres">
      <dgm:prSet presAssocID="{9F0D57FE-58CD-441E-8189-15B5BBC6117E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485F0626-13A7-48B5-B5A1-C46A7C37F5EB}" type="pres">
      <dgm:prSet presAssocID="{9F0D57FE-58CD-441E-8189-15B5BBC6117E}" presName="rootComposite" presStyleCnt="0"/>
      <dgm:spPr/>
      <dgm:t>
        <a:bodyPr/>
        <a:lstStyle/>
        <a:p>
          <a:endParaRPr lang="en-US"/>
        </a:p>
      </dgm:t>
    </dgm:pt>
    <dgm:pt modelId="{ECE84A1D-55AD-4E81-ABD8-4E7AA3955750}" type="pres">
      <dgm:prSet presAssocID="{9F0D57FE-58CD-441E-8189-15B5BBC6117E}" presName="rootText" presStyleLbl="node2" presStyleIdx="1" presStyleCnt="4" custScaleX="1859507" custScaleY="905808" custLinFactX="-469072" custLinFactY="68654" custLinFactNeighborX="-500000" custLinFactNeighborY="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F777283-8736-4DDD-97F5-F0C3859F3295}" type="pres">
      <dgm:prSet presAssocID="{9F0D57FE-58CD-441E-8189-15B5BBC6117E}" presName="rootConnector" presStyleLbl="node2" presStyleIdx="1" presStyleCnt="4"/>
      <dgm:spPr/>
      <dgm:t>
        <a:bodyPr/>
        <a:lstStyle/>
        <a:p>
          <a:endParaRPr lang="en-US"/>
        </a:p>
      </dgm:t>
    </dgm:pt>
    <dgm:pt modelId="{55D4494F-D1D7-4041-8255-6B751A6B68EF}" type="pres">
      <dgm:prSet presAssocID="{9F0D57FE-58CD-441E-8189-15B5BBC6117E}" presName="hierChild4" presStyleCnt="0"/>
      <dgm:spPr/>
      <dgm:t>
        <a:bodyPr/>
        <a:lstStyle/>
        <a:p>
          <a:endParaRPr lang="en-US"/>
        </a:p>
      </dgm:t>
    </dgm:pt>
    <dgm:pt modelId="{E2077162-95E5-48DE-A46C-47A89603A2D1}" type="pres">
      <dgm:prSet presAssocID="{DF14B425-8BC0-4F88-9494-954C0AF1BA90}" presName="Name37" presStyleLbl="parChTrans1D3" presStyleIdx="1" presStyleCnt="6"/>
      <dgm:spPr/>
      <dgm:t>
        <a:bodyPr/>
        <a:lstStyle/>
        <a:p>
          <a:endParaRPr lang="en-US"/>
        </a:p>
      </dgm:t>
    </dgm:pt>
    <dgm:pt modelId="{C20E2690-CB79-4C1B-B2AD-B7D313B8A134}" type="pres">
      <dgm:prSet presAssocID="{DFB3405B-D179-4D92-AAD9-437F389D112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A0EAEFC9-6E2C-458D-8DEE-595E20D923D5}" type="pres">
      <dgm:prSet presAssocID="{DFB3405B-D179-4D92-AAD9-437F389D112C}" presName="rootComposite" presStyleCnt="0"/>
      <dgm:spPr/>
      <dgm:t>
        <a:bodyPr/>
        <a:lstStyle/>
        <a:p>
          <a:endParaRPr lang="en-US"/>
        </a:p>
      </dgm:t>
    </dgm:pt>
    <dgm:pt modelId="{766E7449-63FD-48C5-B56D-0919F5C4AA5F}" type="pres">
      <dgm:prSet presAssocID="{DFB3405B-D179-4D92-AAD9-437F389D112C}" presName="rootText" presStyleLbl="node3" presStyleIdx="1" presStyleCnt="6" custScaleX="1250686" custScaleY="771588" custLinFactX="-900000" custLinFactY="200000" custLinFactNeighborX="-901259" custLinFactNeighborY="280832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25CEEF94-21FB-46D8-AF07-765556A1C350}" type="pres">
      <dgm:prSet presAssocID="{DFB3405B-D179-4D92-AAD9-437F389D112C}" presName="rootConnector" presStyleLbl="node3" presStyleIdx="1" presStyleCnt="6"/>
      <dgm:spPr/>
      <dgm:t>
        <a:bodyPr/>
        <a:lstStyle/>
        <a:p>
          <a:endParaRPr lang="en-GB"/>
        </a:p>
      </dgm:t>
    </dgm:pt>
    <dgm:pt modelId="{7E8B0203-D0B7-4689-8427-477524011A04}" type="pres">
      <dgm:prSet presAssocID="{DFB3405B-D179-4D92-AAD9-437F389D112C}" presName="hierChild4" presStyleCnt="0"/>
      <dgm:spPr/>
      <dgm:t>
        <a:bodyPr/>
        <a:lstStyle/>
        <a:p>
          <a:endParaRPr lang="en-US"/>
        </a:p>
      </dgm:t>
    </dgm:pt>
    <dgm:pt modelId="{D76C2339-8418-4081-8752-3B1992E65876}" type="pres">
      <dgm:prSet presAssocID="{1D1382A1-EDEF-4699-AA37-28D890B9B165}" presName="Name37" presStyleLbl="parChTrans1D4" presStyleIdx="10" presStyleCnt="23" custSzX="437423" custSzY="2264619"/>
      <dgm:spPr/>
      <dgm:t>
        <a:bodyPr/>
        <a:lstStyle/>
        <a:p>
          <a:endParaRPr lang="en-US"/>
        </a:p>
      </dgm:t>
    </dgm:pt>
    <dgm:pt modelId="{F982E51A-7B6D-4205-942E-BB1FCEA5F578}" type="pres">
      <dgm:prSet presAssocID="{DE74D0BA-7B9E-4485-9C26-FC2B14702F26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28D1E1EF-21BF-453C-B3E3-AB7B29A4A00E}" type="pres">
      <dgm:prSet presAssocID="{DE74D0BA-7B9E-4485-9C26-FC2B14702F26}" presName="rootComposite" presStyleCnt="0"/>
      <dgm:spPr/>
      <dgm:t>
        <a:bodyPr/>
        <a:lstStyle/>
        <a:p>
          <a:endParaRPr lang="en-US"/>
        </a:p>
      </dgm:t>
    </dgm:pt>
    <dgm:pt modelId="{7728640E-9C9A-41D2-8B88-48B03F58F72C}" type="pres">
      <dgm:prSet presAssocID="{DE74D0BA-7B9E-4485-9C26-FC2B14702F26}" presName="rootText" presStyleLbl="node4" presStyleIdx="10" presStyleCnt="23" custScaleX="918196" custScaleY="907946" custLinFactX="-835231" custLinFactY="2059049" custLinFactNeighborX="-900000" custLinFactNeighborY="2100000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78DFDFCE-7913-4264-AB64-0F421918F63B}" type="pres">
      <dgm:prSet presAssocID="{DE74D0BA-7B9E-4485-9C26-FC2B14702F26}" presName="rootConnector" presStyleLbl="node4" presStyleIdx="10" presStyleCnt="23"/>
      <dgm:spPr/>
      <dgm:t>
        <a:bodyPr/>
        <a:lstStyle/>
        <a:p>
          <a:endParaRPr lang="en-GB"/>
        </a:p>
      </dgm:t>
    </dgm:pt>
    <dgm:pt modelId="{1683C595-DF33-4AE6-BA68-28A2D212DB5B}" type="pres">
      <dgm:prSet presAssocID="{DE74D0BA-7B9E-4485-9C26-FC2B14702F26}" presName="hierChild4" presStyleCnt="0"/>
      <dgm:spPr/>
      <dgm:t>
        <a:bodyPr/>
        <a:lstStyle/>
        <a:p>
          <a:endParaRPr lang="en-US"/>
        </a:p>
      </dgm:t>
    </dgm:pt>
    <dgm:pt modelId="{E894FC88-FC46-4A39-A6A9-03F384DCD245}" type="pres">
      <dgm:prSet presAssocID="{DE74D0BA-7B9E-4485-9C26-FC2B14702F26}" presName="hierChild5" presStyleCnt="0"/>
      <dgm:spPr/>
      <dgm:t>
        <a:bodyPr/>
        <a:lstStyle/>
        <a:p>
          <a:endParaRPr lang="en-US"/>
        </a:p>
      </dgm:t>
    </dgm:pt>
    <dgm:pt modelId="{57827914-E833-4241-948F-524FC2A6A9D6}" type="pres">
      <dgm:prSet presAssocID="{8A8B83E6-3D67-4A59-A308-BC811F19B4D9}" presName="Name37" presStyleLbl="parChTrans1D4" presStyleIdx="11" presStyleCnt="23"/>
      <dgm:spPr/>
      <dgm:t>
        <a:bodyPr/>
        <a:lstStyle/>
        <a:p>
          <a:endParaRPr lang="en-US"/>
        </a:p>
      </dgm:t>
    </dgm:pt>
    <dgm:pt modelId="{45230F34-FC9B-477D-AC44-8E352E6A0378}" type="pres">
      <dgm:prSet presAssocID="{AE4BA2E6-4EDD-46A0-A0A5-CC325458884F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EF9D25B3-E488-4895-91E9-FA1684CB7642}" type="pres">
      <dgm:prSet presAssocID="{AE4BA2E6-4EDD-46A0-A0A5-CC325458884F}" presName="rootComposite" presStyleCnt="0"/>
      <dgm:spPr/>
      <dgm:t>
        <a:bodyPr/>
        <a:lstStyle/>
        <a:p>
          <a:endParaRPr lang="en-US"/>
        </a:p>
      </dgm:t>
    </dgm:pt>
    <dgm:pt modelId="{F0C9AC52-0366-4A2A-A6C1-152C895F0E8E}" type="pres">
      <dgm:prSet presAssocID="{AE4BA2E6-4EDD-46A0-A0A5-CC325458884F}" presName="rootText" presStyleLbl="node4" presStyleIdx="11" presStyleCnt="23" custScaleX="796202" custScaleY="1211296" custLinFactX="-821996" custLinFactY="600000" custLinFactNeighborX="-900000" custLinFactNeighborY="66628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CD86093-90DD-4C41-BDED-2477572BA0A4}" type="pres">
      <dgm:prSet presAssocID="{AE4BA2E6-4EDD-46A0-A0A5-CC325458884F}" presName="rootConnector" presStyleLbl="node4" presStyleIdx="11" presStyleCnt="23"/>
      <dgm:spPr/>
      <dgm:t>
        <a:bodyPr/>
        <a:lstStyle/>
        <a:p>
          <a:endParaRPr lang="en-US"/>
        </a:p>
      </dgm:t>
    </dgm:pt>
    <dgm:pt modelId="{FE05E1FF-60E1-41D3-A894-427F0A3E9AB0}" type="pres">
      <dgm:prSet presAssocID="{AE4BA2E6-4EDD-46A0-A0A5-CC325458884F}" presName="hierChild4" presStyleCnt="0"/>
      <dgm:spPr/>
      <dgm:t>
        <a:bodyPr/>
        <a:lstStyle/>
        <a:p>
          <a:endParaRPr lang="en-US"/>
        </a:p>
      </dgm:t>
    </dgm:pt>
    <dgm:pt modelId="{2A44B6DC-7E49-4775-BAE9-BCF0F28111A0}" type="pres">
      <dgm:prSet presAssocID="{AE4BA2E6-4EDD-46A0-A0A5-CC325458884F}" presName="hierChild5" presStyleCnt="0"/>
      <dgm:spPr/>
      <dgm:t>
        <a:bodyPr/>
        <a:lstStyle/>
        <a:p>
          <a:endParaRPr lang="en-US"/>
        </a:p>
      </dgm:t>
    </dgm:pt>
    <dgm:pt modelId="{F751C57F-CAA7-4F5B-93C4-9DC4D5C3E653}" type="pres">
      <dgm:prSet presAssocID="{0B0AEA54-11A6-4550-A501-F49DA15693F3}" presName="Name37" presStyleLbl="parChTrans1D4" presStyleIdx="12" presStyleCnt="23"/>
      <dgm:spPr/>
      <dgm:t>
        <a:bodyPr/>
        <a:lstStyle/>
        <a:p>
          <a:endParaRPr lang="en-US"/>
        </a:p>
      </dgm:t>
    </dgm:pt>
    <dgm:pt modelId="{E67F0E91-688A-4505-9120-5C20322C401C}" type="pres">
      <dgm:prSet presAssocID="{D7728D60-510A-4B6F-9709-AD8869B5AC90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US"/>
        </a:p>
      </dgm:t>
    </dgm:pt>
    <dgm:pt modelId="{1DFE1281-7EF2-412F-91D0-67F129CAB21D}" type="pres">
      <dgm:prSet presAssocID="{D7728D60-510A-4B6F-9709-AD8869B5AC90}" presName="rootComposite" presStyleCnt="0"/>
      <dgm:spPr/>
      <dgm:t>
        <a:bodyPr/>
        <a:lstStyle/>
        <a:p>
          <a:endParaRPr lang="en-US"/>
        </a:p>
      </dgm:t>
    </dgm:pt>
    <dgm:pt modelId="{9C9C373B-56D7-4619-B859-261586511EEB}" type="pres">
      <dgm:prSet presAssocID="{D7728D60-510A-4B6F-9709-AD8869B5AC90}" presName="rootText" presStyleLbl="node4" presStyleIdx="12" presStyleCnt="23" custScaleX="776477" custScaleY="1087509" custLinFactX="-858363" custLinFactY="-700000" custLinFactNeighborX="-900000" custLinFactNeighborY="-75064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92E9DA3-5BAB-4FB7-B7BF-2AE93CABDAE7}" type="pres">
      <dgm:prSet presAssocID="{D7728D60-510A-4B6F-9709-AD8869B5AC90}" presName="rootConnector" presStyleLbl="node4" presStyleIdx="12" presStyleCnt="23"/>
      <dgm:spPr/>
      <dgm:t>
        <a:bodyPr/>
        <a:lstStyle/>
        <a:p>
          <a:endParaRPr lang="en-US"/>
        </a:p>
      </dgm:t>
    </dgm:pt>
    <dgm:pt modelId="{3D47104E-6B51-48C2-85B4-9495A4DD89E3}" type="pres">
      <dgm:prSet presAssocID="{D7728D60-510A-4B6F-9709-AD8869B5AC90}" presName="hierChild4" presStyleCnt="0"/>
      <dgm:spPr/>
      <dgm:t>
        <a:bodyPr/>
        <a:lstStyle/>
        <a:p>
          <a:endParaRPr lang="en-US"/>
        </a:p>
      </dgm:t>
    </dgm:pt>
    <dgm:pt modelId="{3A9C1E33-CA8D-4914-BBDD-07498E897AEE}" type="pres">
      <dgm:prSet presAssocID="{D7728D60-510A-4B6F-9709-AD8869B5AC90}" presName="hierChild5" presStyleCnt="0"/>
      <dgm:spPr/>
      <dgm:t>
        <a:bodyPr/>
        <a:lstStyle/>
        <a:p>
          <a:endParaRPr lang="en-US"/>
        </a:p>
      </dgm:t>
    </dgm:pt>
    <dgm:pt modelId="{CE03275B-2C5F-4271-9B3A-939087083B2C}" type="pres">
      <dgm:prSet presAssocID="{DFB3405B-D179-4D92-AAD9-437F389D112C}" presName="hierChild5" presStyleCnt="0"/>
      <dgm:spPr/>
      <dgm:t>
        <a:bodyPr/>
        <a:lstStyle/>
        <a:p>
          <a:endParaRPr lang="en-US"/>
        </a:p>
      </dgm:t>
    </dgm:pt>
    <dgm:pt modelId="{61C7D981-4B52-45A8-9F8B-73E91C0EDF19}" type="pres">
      <dgm:prSet presAssocID="{AFFEFB45-D375-49BD-8964-E9D4164AE09D}" presName="Name37" presStyleLbl="parChTrans1D3" presStyleIdx="2" presStyleCnt="6"/>
      <dgm:spPr/>
    </dgm:pt>
    <dgm:pt modelId="{9C8F401D-AADF-41A8-A074-C32BC9E2925E}" type="pres">
      <dgm:prSet presAssocID="{D15D71C5-1C9C-46D1-A840-84ED1F30D13B}" presName="hierRoot2" presStyleCnt="0">
        <dgm:presLayoutVars>
          <dgm:hierBranch val="init"/>
        </dgm:presLayoutVars>
      </dgm:prSet>
      <dgm:spPr/>
    </dgm:pt>
    <dgm:pt modelId="{CFC6675B-C19E-47F0-B816-98FF9FDEE643}" type="pres">
      <dgm:prSet presAssocID="{D15D71C5-1C9C-46D1-A840-84ED1F30D13B}" presName="rootComposite" presStyleCnt="0"/>
      <dgm:spPr/>
    </dgm:pt>
    <dgm:pt modelId="{E072118A-43DE-4C53-A486-11DDCD1BBA7C}" type="pres">
      <dgm:prSet presAssocID="{D15D71C5-1C9C-46D1-A840-84ED1F30D13B}" presName="rootText" presStyleLbl="node3" presStyleIdx="2" presStyleCnt="6" custScaleX="1538099" custScaleY="853986" custLinFactY="212301" custLinFactNeighborX="-29197" custLinFactNeighborY="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8A71761-6FCC-44ED-AB57-49F5FB286E60}" type="pres">
      <dgm:prSet presAssocID="{D15D71C5-1C9C-46D1-A840-84ED1F30D13B}" presName="rootConnector" presStyleLbl="node3" presStyleIdx="2" presStyleCnt="6"/>
      <dgm:spPr/>
      <dgm:t>
        <a:bodyPr/>
        <a:lstStyle/>
        <a:p>
          <a:endParaRPr lang="en-US"/>
        </a:p>
      </dgm:t>
    </dgm:pt>
    <dgm:pt modelId="{D79CBB9A-9BDD-4EAC-AC52-CEFF63910268}" type="pres">
      <dgm:prSet presAssocID="{D15D71C5-1C9C-46D1-A840-84ED1F30D13B}" presName="hierChild4" presStyleCnt="0"/>
      <dgm:spPr/>
    </dgm:pt>
    <dgm:pt modelId="{DAE6116D-A387-47B2-8430-2D425F035A23}" type="pres">
      <dgm:prSet presAssocID="{0DBC9C76-6A3C-4272-99B2-7BEB401CF5CF}" presName="Name37" presStyleLbl="parChTrans1D4" presStyleIdx="13" presStyleCnt="23"/>
      <dgm:spPr/>
    </dgm:pt>
    <dgm:pt modelId="{1FB2092E-9974-48AA-B0A6-2938A5A552EF}" type="pres">
      <dgm:prSet presAssocID="{99B37E08-06F4-4E2A-A92F-FB11C04A301A}" presName="hierRoot2" presStyleCnt="0">
        <dgm:presLayoutVars>
          <dgm:hierBranch val="init"/>
        </dgm:presLayoutVars>
      </dgm:prSet>
      <dgm:spPr/>
    </dgm:pt>
    <dgm:pt modelId="{12A82901-28F9-4198-BE11-6C41A33544A8}" type="pres">
      <dgm:prSet presAssocID="{99B37E08-06F4-4E2A-A92F-FB11C04A301A}" presName="rootComposite" presStyleCnt="0"/>
      <dgm:spPr/>
    </dgm:pt>
    <dgm:pt modelId="{A6838E4A-CB3C-4B3B-A223-A60BECD5C119}" type="pres">
      <dgm:prSet presAssocID="{99B37E08-06F4-4E2A-A92F-FB11C04A301A}" presName="rootText" presStyleLbl="node4" presStyleIdx="13" presStyleCnt="23" custScaleX="1352300" custScaleY="914830" custLinFactX="-886674" custLinFactY="400000" custLinFactNeighborX="-900000" custLinFactNeighborY="4604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36B792-2CFF-406D-987F-83E1DBDD6A55}" type="pres">
      <dgm:prSet presAssocID="{99B37E08-06F4-4E2A-A92F-FB11C04A301A}" presName="rootConnector" presStyleLbl="node4" presStyleIdx="13" presStyleCnt="23"/>
      <dgm:spPr/>
      <dgm:t>
        <a:bodyPr/>
        <a:lstStyle/>
        <a:p>
          <a:endParaRPr lang="en-US"/>
        </a:p>
      </dgm:t>
    </dgm:pt>
    <dgm:pt modelId="{5C1A65D9-5487-439E-A3C3-15DB0359959A}" type="pres">
      <dgm:prSet presAssocID="{99B37E08-06F4-4E2A-A92F-FB11C04A301A}" presName="hierChild4" presStyleCnt="0"/>
      <dgm:spPr/>
    </dgm:pt>
    <dgm:pt modelId="{9422C92E-63E8-4EA5-B9AD-03FEC15823D9}" type="pres">
      <dgm:prSet presAssocID="{99B37E08-06F4-4E2A-A92F-FB11C04A301A}" presName="hierChild5" presStyleCnt="0"/>
      <dgm:spPr/>
    </dgm:pt>
    <dgm:pt modelId="{3F030CA8-C973-480E-B758-88EB53703C7E}" type="pres">
      <dgm:prSet presAssocID="{F70FCA01-A646-45E3-9078-D22203FE6935}" presName="Name37" presStyleLbl="parChTrans1D4" presStyleIdx="14" presStyleCnt="23"/>
      <dgm:spPr/>
    </dgm:pt>
    <dgm:pt modelId="{E81DF1EE-25AA-4FAF-B0FB-EB7B4FFA691A}" type="pres">
      <dgm:prSet presAssocID="{78D8CA27-00C4-495F-8638-A7900512A7F7}" presName="hierRoot2" presStyleCnt="0">
        <dgm:presLayoutVars>
          <dgm:hierBranch val="init"/>
        </dgm:presLayoutVars>
      </dgm:prSet>
      <dgm:spPr/>
    </dgm:pt>
    <dgm:pt modelId="{57A0C6BD-AA16-446F-8264-B87D110AA02F}" type="pres">
      <dgm:prSet presAssocID="{78D8CA27-00C4-495F-8638-A7900512A7F7}" presName="rootComposite" presStyleCnt="0"/>
      <dgm:spPr/>
    </dgm:pt>
    <dgm:pt modelId="{041D6A8D-4CDB-46AF-85B9-61B813CF230F}" type="pres">
      <dgm:prSet presAssocID="{78D8CA27-00C4-495F-8638-A7900512A7F7}" presName="rootText" presStyleLbl="node4" presStyleIdx="14" presStyleCnt="23" custScaleX="1355955" custScaleY="849647" custLinFactX="-13040" custLinFactNeighborX="-100000" custLinFactNeighborY="4712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D9EECD1-578E-460A-AE19-6B8368C0EACE}" type="pres">
      <dgm:prSet presAssocID="{78D8CA27-00C4-495F-8638-A7900512A7F7}" presName="rootConnector" presStyleLbl="node4" presStyleIdx="14" presStyleCnt="23"/>
      <dgm:spPr/>
      <dgm:t>
        <a:bodyPr/>
        <a:lstStyle/>
        <a:p>
          <a:endParaRPr lang="en-US"/>
        </a:p>
      </dgm:t>
    </dgm:pt>
    <dgm:pt modelId="{88938A89-2B67-4D5B-BE6C-4B5B63E4F003}" type="pres">
      <dgm:prSet presAssocID="{78D8CA27-00C4-495F-8638-A7900512A7F7}" presName="hierChild4" presStyleCnt="0"/>
      <dgm:spPr/>
    </dgm:pt>
    <dgm:pt modelId="{89E23B88-DCA0-4AA9-BD63-1F0051BD39E2}" type="pres">
      <dgm:prSet presAssocID="{78D8CA27-00C4-495F-8638-A7900512A7F7}" presName="hierChild5" presStyleCnt="0"/>
      <dgm:spPr/>
    </dgm:pt>
    <dgm:pt modelId="{DF8DA558-8F20-4313-99DB-A23074A8C28B}" type="pres">
      <dgm:prSet presAssocID="{6B724EE6-79F6-4C06-ACAB-AA930346025E}" presName="Name37" presStyleLbl="parChTrans1D4" presStyleIdx="15" presStyleCnt="23"/>
      <dgm:spPr/>
    </dgm:pt>
    <dgm:pt modelId="{217E17C2-8E85-412B-B6F4-98A42D306202}" type="pres">
      <dgm:prSet presAssocID="{53387B42-9291-4A4F-8EC3-5B51D98EE7CD}" presName="hierRoot2" presStyleCnt="0">
        <dgm:presLayoutVars>
          <dgm:hierBranch val="init"/>
        </dgm:presLayoutVars>
      </dgm:prSet>
      <dgm:spPr/>
    </dgm:pt>
    <dgm:pt modelId="{76254755-E681-44DF-A295-0D94BA699AF9}" type="pres">
      <dgm:prSet presAssocID="{53387B42-9291-4A4F-8EC3-5B51D98EE7CD}" presName="rootComposite" presStyleCnt="0"/>
      <dgm:spPr/>
    </dgm:pt>
    <dgm:pt modelId="{6F29F04F-D794-46AB-A088-AC74C4B5BA9D}" type="pres">
      <dgm:prSet presAssocID="{53387B42-9291-4A4F-8EC3-5B51D98EE7CD}" presName="rootText" presStyleLbl="node4" presStyleIdx="15" presStyleCnt="23" custScaleX="1228749" custScaleY="576921" custLinFactY="169748" custLinFactNeighborX="-81865" custLinFactNeighborY="2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AF5110E-6BCD-4AED-9B9D-06C6F9951076}" type="pres">
      <dgm:prSet presAssocID="{53387B42-9291-4A4F-8EC3-5B51D98EE7CD}" presName="rootConnector" presStyleLbl="node4" presStyleIdx="15" presStyleCnt="23"/>
      <dgm:spPr/>
      <dgm:t>
        <a:bodyPr/>
        <a:lstStyle/>
        <a:p>
          <a:endParaRPr lang="en-US"/>
        </a:p>
      </dgm:t>
    </dgm:pt>
    <dgm:pt modelId="{447CF94D-ADA5-476D-A645-630D8AC1E728}" type="pres">
      <dgm:prSet presAssocID="{53387B42-9291-4A4F-8EC3-5B51D98EE7CD}" presName="hierChild4" presStyleCnt="0"/>
      <dgm:spPr/>
    </dgm:pt>
    <dgm:pt modelId="{B099E7CD-4C00-4A60-AB12-1ABDE164CB36}" type="pres">
      <dgm:prSet presAssocID="{53387B42-9291-4A4F-8EC3-5B51D98EE7CD}" presName="hierChild5" presStyleCnt="0"/>
      <dgm:spPr/>
    </dgm:pt>
    <dgm:pt modelId="{2E2B4524-725A-4E9E-A7E6-7C610F4655BB}" type="pres">
      <dgm:prSet presAssocID="{0987C4D4-4FA3-4376-9B85-F3DFAF73E7FC}" presName="Name37" presStyleLbl="parChTrans1D4" presStyleIdx="16" presStyleCnt="23"/>
      <dgm:spPr/>
    </dgm:pt>
    <dgm:pt modelId="{D6B8D9DA-3E98-4D02-A329-7D374EA9E774}" type="pres">
      <dgm:prSet presAssocID="{9CB0F4BF-1F46-4D7E-8590-E916EEEAA74F}" presName="hierRoot2" presStyleCnt="0">
        <dgm:presLayoutVars>
          <dgm:hierBranch val="init"/>
        </dgm:presLayoutVars>
      </dgm:prSet>
      <dgm:spPr/>
    </dgm:pt>
    <dgm:pt modelId="{20E32730-B65C-4A75-BD12-D23B1D02CAD2}" type="pres">
      <dgm:prSet presAssocID="{9CB0F4BF-1F46-4D7E-8590-E916EEEAA74F}" presName="rootComposite" presStyleCnt="0"/>
      <dgm:spPr/>
    </dgm:pt>
    <dgm:pt modelId="{0A1B6F54-6EFB-49FE-9D0A-3877E862C7E4}" type="pres">
      <dgm:prSet presAssocID="{9CB0F4BF-1F46-4D7E-8590-E916EEEAA74F}" presName="rootText" presStyleLbl="node4" presStyleIdx="16" presStyleCnt="23" custScaleX="1400097" custScaleY="687819" custLinFactX="-900000" custLinFactY="-200000" custLinFactNeighborX="-903603" custLinFactNeighborY="-234037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4310142-3357-4A2C-9215-9D59C673AA23}" type="pres">
      <dgm:prSet presAssocID="{9CB0F4BF-1F46-4D7E-8590-E916EEEAA74F}" presName="rootConnector" presStyleLbl="node4" presStyleIdx="16" presStyleCnt="23"/>
      <dgm:spPr/>
      <dgm:t>
        <a:bodyPr/>
        <a:lstStyle/>
        <a:p>
          <a:endParaRPr lang="en-US"/>
        </a:p>
      </dgm:t>
    </dgm:pt>
    <dgm:pt modelId="{0F0AA98E-DBAD-4929-BED8-6F3AD6F133A4}" type="pres">
      <dgm:prSet presAssocID="{9CB0F4BF-1F46-4D7E-8590-E916EEEAA74F}" presName="hierChild4" presStyleCnt="0"/>
      <dgm:spPr/>
    </dgm:pt>
    <dgm:pt modelId="{419C35A8-51CB-479E-8462-9B8B010391F8}" type="pres">
      <dgm:prSet presAssocID="{9CB0F4BF-1F46-4D7E-8590-E916EEEAA74F}" presName="hierChild5" presStyleCnt="0"/>
      <dgm:spPr/>
    </dgm:pt>
    <dgm:pt modelId="{CE6CE7D4-B606-47F3-ACF3-34C254DCED0C}" type="pres">
      <dgm:prSet presAssocID="{2218AF41-4D22-40FE-843A-093205B9F115}" presName="Name37" presStyleLbl="parChTrans1D4" presStyleIdx="17" presStyleCnt="23"/>
      <dgm:spPr/>
    </dgm:pt>
    <dgm:pt modelId="{93887AF6-03D1-4EC7-82C0-41E3F19103D8}" type="pres">
      <dgm:prSet presAssocID="{9F34E73B-BF02-4D6F-A4B8-92AB4F13817F}" presName="hierRoot2" presStyleCnt="0">
        <dgm:presLayoutVars>
          <dgm:hierBranch val="init"/>
        </dgm:presLayoutVars>
      </dgm:prSet>
      <dgm:spPr/>
    </dgm:pt>
    <dgm:pt modelId="{4F2D2077-4E9E-4C55-A00F-3AB96E6BBEC8}" type="pres">
      <dgm:prSet presAssocID="{9F34E73B-BF02-4D6F-A4B8-92AB4F13817F}" presName="rootComposite" presStyleCnt="0"/>
      <dgm:spPr/>
    </dgm:pt>
    <dgm:pt modelId="{5289943B-EE89-4AA6-8507-7117B837A2A3}" type="pres">
      <dgm:prSet presAssocID="{9F34E73B-BF02-4D6F-A4B8-92AB4F13817F}" presName="rootText" presStyleLbl="node4" presStyleIdx="17" presStyleCnt="23" custScaleX="1379046" custScaleY="905113" custLinFactX="-879583" custLinFactY="-100000" custLinFactNeighborX="-900000" custLinFactNeighborY="-14684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0646A86-ACAA-4B89-AD2E-18A01564F137}" type="pres">
      <dgm:prSet presAssocID="{9F34E73B-BF02-4D6F-A4B8-92AB4F13817F}" presName="rootConnector" presStyleLbl="node4" presStyleIdx="17" presStyleCnt="23"/>
      <dgm:spPr/>
      <dgm:t>
        <a:bodyPr/>
        <a:lstStyle/>
        <a:p>
          <a:endParaRPr lang="en-US"/>
        </a:p>
      </dgm:t>
    </dgm:pt>
    <dgm:pt modelId="{ECE59F14-694D-4401-9EF3-B0AE23E15BEF}" type="pres">
      <dgm:prSet presAssocID="{9F34E73B-BF02-4D6F-A4B8-92AB4F13817F}" presName="hierChild4" presStyleCnt="0"/>
      <dgm:spPr/>
    </dgm:pt>
    <dgm:pt modelId="{F5CED3D4-F487-44C1-ACAE-8B4CE0344B8B}" type="pres">
      <dgm:prSet presAssocID="{9F34E73B-BF02-4D6F-A4B8-92AB4F13817F}" presName="hierChild5" presStyleCnt="0"/>
      <dgm:spPr/>
    </dgm:pt>
    <dgm:pt modelId="{E600B357-B403-46CE-A764-99F45BD686F5}" type="pres">
      <dgm:prSet presAssocID="{341E47EB-DC42-4FE0-99AC-FDD87980E9A3}" presName="Name37" presStyleLbl="parChTrans1D4" presStyleIdx="18" presStyleCnt="23"/>
      <dgm:spPr/>
    </dgm:pt>
    <dgm:pt modelId="{FE61651A-085E-472B-B796-10B8DC7270A4}" type="pres">
      <dgm:prSet presAssocID="{EDB30682-1064-4D5C-97B8-628A0F79FA84}" presName="hierRoot2" presStyleCnt="0">
        <dgm:presLayoutVars>
          <dgm:hierBranch val="init"/>
        </dgm:presLayoutVars>
      </dgm:prSet>
      <dgm:spPr/>
    </dgm:pt>
    <dgm:pt modelId="{55F6064F-9DBE-4042-B98A-7C641C38164C}" type="pres">
      <dgm:prSet presAssocID="{EDB30682-1064-4D5C-97B8-628A0F79FA84}" presName="rootComposite" presStyleCnt="0"/>
      <dgm:spPr/>
    </dgm:pt>
    <dgm:pt modelId="{208C8E37-DF2D-43C1-8E8B-49CE154EDF68}" type="pres">
      <dgm:prSet presAssocID="{EDB30682-1064-4D5C-97B8-628A0F79FA84}" presName="rootText" presStyleLbl="node4" presStyleIdx="18" presStyleCnt="23" custScaleX="1458850" custScaleY="862940" custLinFactY="-448852" custLinFactNeighborX="-82946" custLinFactNeighborY="-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4FC9D22-2913-4076-A4E2-12DC6CA488D6}" type="pres">
      <dgm:prSet presAssocID="{EDB30682-1064-4D5C-97B8-628A0F79FA84}" presName="rootConnector" presStyleLbl="node4" presStyleIdx="18" presStyleCnt="23"/>
      <dgm:spPr/>
      <dgm:t>
        <a:bodyPr/>
        <a:lstStyle/>
        <a:p>
          <a:endParaRPr lang="en-US"/>
        </a:p>
      </dgm:t>
    </dgm:pt>
    <dgm:pt modelId="{1F145201-3EBC-4066-A66E-D6A8D3938D79}" type="pres">
      <dgm:prSet presAssocID="{EDB30682-1064-4D5C-97B8-628A0F79FA84}" presName="hierChild4" presStyleCnt="0"/>
      <dgm:spPr/>
    </dgm:pt>
    <dgm:pt modelId="{D99792C1-A46E-401B-8C68-CB428C7B7D7B}" type="pres">
      <dgm:prSet presAssocID="{EDB30682-1064-4D5C-97B8-628A0F79FA84}" presName="hierChild5" presStyleCnt="0"/>
      <dgm:spPr/>
    </dgm:pt>
    <dgm:pt modelId="{63129D03-9478-4F1F-8401-EA2888D1F95E}" type="pres">
      <dgm:prSet presAssocID="{ACFE4C87-8467-461C-A261-235063019F9E}" presName="Name37" presStyleLbl="parChTrans1D4" presStyleIdx="19" presStyleCnt="23"/>
      <dgm:spPr/>
    </dgm:pt>
    <dgm:pt modelId="{8FDF8456-E86E-4C21-8564-BFDBE625580C}" type="pres">
      <dgm:prSet presAssocID="{BCADB904-0A51-47CB-AC1F-A602DB36F305}" presName="hierRoot2" presStyleCnt="0">
        <dgm:presLayoutVars>
          <dgm:hierBranch val="init"/>
        </dgm:presLayoutVars>
      </dgm:prSet>
      <dgm:spPr/>
    </dgm:pt>
    <dgm:pt modelId="{E516AAB0-EB67-4D72-B049-828D3ACE171F}" type="pres">
      <dgm:prSet presAssocID="{BCADB904-0A51-47CB-AC1F-A602DB36F305}" presName="rootComposite" presStyleCnt="0"/>
      <dgm:spPr/>
    </dgm:pt>
    <dgm:pt modelId="{A602DD41-A3D2-4434-9843-0BA3A0A03970}" type="pres">
      <dgm:prSet presAssocID="{BCADB904-0A51-47CB-AC1F-A602DB36F305}" presName="rootText" presStyleLbl="node4" presStyleIdx="19" presStyleCnt="23" custScaleX="1241187" custScaleY="752138" custLinFactX="-5007" custLinFactY="-200000" custLinFactNeighborX="-100000" custLinFactNeighborY="-28672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C395E69-313D-4E4B-AAD4-0BB066E62EEB}" type="pres">
      <dgm:prSet presAssocID="{BCADB904-0A51-47CB-AC1F-A602DB36F305}" presName="rootConnector" presStyleLbl="node4" presStyleIdx="19" presStyleCnt="23"/>
      <dgm:spPr/>
      <dgm:t>
        <a:bodyPr/>
        <a:lstStyle/>
        <a:p>
          <a:endParaRPr lang="en-US"/>
        </a:p>
      </dgm:t>
    </dgm:pt>
    <dgm:pt modelId="{E8CFC3E2-854D-42D1-A956-AE7D29AE1913}" type="pres">
      <dgm:prSet presAssocID="{BCADB904-0A51-47CB-AC1F-A602DB36F305}" presName="hierChild4" presStyleCnt="0"/>
      <dgm:spPr/>
    </dgm:pt>
    <dgm:pt modelId="{E3B6050A-4340-415F-A7D7-955D10DEC5CC}" type="pres">
      <dgm:prSet presAssocID="{BCADB904-0A51-47CB-AC1F-A602DB36F305}" presName="hierChild5" presStyleCnt="0"/>
      <dgm:spPr/>
    </dgm:pt>
    <dgm:pt modelId="{41CED8F7-BE31-4438-AA8D-87A4A0FF2601}" type="pres">
      <dgm:prSet presAssocID="{D15D71C5-1C9C-46D1-A840-84ED1F30D13B}" presName="hierChild5" presStyleCnt="0"/>
      <dgm:spPr/>
    </dgm:pt>
    <dgm:pt modelId="{E3E19352-D0A9-4FFF-A62E-24F80CDC1E0B}" type="pres">
      <dgm:prSet presAssocID="{9F0D57FE-58CD-441E-8189-15B5BBC6117E}" presName="hierChild5" presStyleCnt="0"/>
      <dgm:spPr/>
      <dgm:t>
        <a:bodyPr/>
        <a:lstStyle/>
        <a:p>
          <a:endParaRPr lang="en-US"/>
        </a:p>
      </dgm:t>
    </dgm:pt>
    <dgm:pt modelId="{2D7E0BDE-E397-4B7A-B395-98AC86BEA386}" type="pres">
      <dgm:prSet presAssocID="{6D9B8DA5-C056-4616-A41B-5A381320A2A5}" presName="Name48" presStyleLbl="parChTrans1D2" presStyleIdx="2" presStyleCnt="5"/>
      <dgm:spPr/>
    </dgm:pt>
    <dgm:pt modelId="{3194DBD7-299A-47A5-A092-F8CE3AF1F29D}" type="pres">
      <dgm:prSet presAssocID="{D2D65DA0-9AE6-42CC-A741-8BB72FD9EAC4}" presName="hierRoot2" presStyleCnt="0">
        <dgm:presLayoutVars>
          <dgm:hierBranch val="init"/>
        </dgm:presLayoutVars>
      </dgm:prSet>
      <dgm:spPr/>
    </dgm:pt>
    <dgm:pt modelId="{B7BD1846-B976-44FD-B9FF-7520747FAAD7}" type="pres">
      <dgm:prSet presAssocID="{D2D65DA0-9AE6-42CC-A741-8BB72FD9EAC4}" presName="rootComposite" presStyleCnt="0"/>
      <dgm:spPr/>
    </dgm:pt>
    <dgm:pt modelId="{8AAD2E76-9DC3-4E8A-93EF-D2298C0FBDA8}" type="pres">
      <dgm:prSet presAssocID="{D2D65DA0-9AE6-42CC-A741-8BB72FD9EAC4}" presName="rootText" presStyleLbl="node2" presStyleIdx="2" presStyleCnt="4" custScaleX="1162065" custScaleY="1030528" custLinFactX="1900000" custLinFactY="-3440260" custLinFactNeighborX="1917391" custLinFactNeighborY="-3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A100E8A-7BAA-461B-93C2-5C97111756B1}" type="pres">
      <dgm:prSet presAssocID="{D2D65DA0-9AE6-42CC-A741-8BB72FD9EAC4}" presName="rootConnector" presStyleLbl="node2" presStyleIdx="2" presStyleCnt="4"/>
      <dgm:spPr/>
      <dgm:t>
        <a:bodyPr/>
        <a:lstStyle/>
        <a:p>
          <a:endParaRPr lang="en-US"/>
        </a:p>
      </dgm:t>
    </dgm:pt>
    <dgm:pt modelId="{56336A83-7FBC-476C-A4A5-2B68C33D9977}" type="pres">
      <dgm:prSet presAssocID="{D2D65DA0-9AE6-42CC-A741-8BB72FD9EAC4}" presName="hierChild4" presStyleCnt="0"/>
      <dgm:spPr/>
    </dgm:pt>
    <dgm:pt modelId="{28721F8A-F565-4520-981D-0C46E8E9785D}" type="pres">
      <dgm:prSet presAssocID="{08218077-9979-402D-A116-B5308B4ED717}" presName="Name37" presStyleLbl="parChTrans1D3" presStyleIdx="3" presStyleCnt="6" custSzX="354533" custSzY="954876"/>
      <dgm:spPr/>
    </dgm:pt>
    <dgm:pt modelId="{C6F96B06-04A0-4DA7-AFC7-ECAB015BD84F}" type="pres">
      <dgm:prSet presAssocID="{395F6431-4151-4C8B-944C-D4B317CFBDA9}" presName="hierRoot2" presStyleCnt="0">
        <dgm:presLayoutVars>
          <dgm:hierBranch val="init"/>
        </dgm:presLayoutVars>
      </dgm:prSet>
      <dgm:spPr/>
    </dgm:pt>
    <dgm:pt modelId="{19CA6AAF-22A5-43F1-8084-23EEC72E4284}" type="pres">
      <dgm:prSet presAssocID="{395F6431-4151-4C8B-944C-D4B317CFBDA9}" presName="rootComposite" presStyleCnt="0"/>
      <dgm:spPr/>
    </dgm:pt>
    <dgm:pt modelId="{7F494602-5394-49A7-AC3E-6BB827FD6548}" type="pres">
      <dgm:prSet presAssocID="{395F6431-4151-4C8B-944C-D4B317CFBDA9}" presName="rootText" presStyleLbl="node3" presStyleIdx="3" presStyleCnt="6" custScaleX="956429" custScaleY="871291" custLinFactX="1900000" custLinFactY="-2246639" custLinFactNeighborX="1945377" custLinFactNeighborY="-23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DF63675-599F-4642-8A94-F29D24ADD572}" type="pres">
      <dgm:prSet presAssocID="{395F6431-4151-4C8B-944C-D4B317CFBDA9}" presName="rootConnector" presStyleLbl="node3" presStyleIdx="3" presStyleCnt="6"/>
      <dgm:spPr/>
      <dgm:t>
        <a:bodyPr/>
        <a:lstStyle/>
        <a:p>
          <a:endParaRPr lang="en-US"/>
        </a:p>
      </dgm:t>
    </dgm:pt>
    <dgm:pt modelId="{1D6AA6B5-8F77-4D31-83C8-F63963B531B1}" type="pres">
      <dgm:prSet presAssocID="{395F6431-4151-4C8B-944C-D4B317CFBDA9}" presName="hierChild4" presStyleCnt="0"/>
      <dgm:spPr/>
    </dgm:pt>
    <dgm:pt modelId="{31408909-6DC3-4373-97A5-6DC26FA83E65}" type="pres">
      <dgm:prSet presAssocID="{395F6431-4151-4C8B-944C-D4B317CFBDA9}" presName="hierChild5" presStyleCnt="0"/>
      <dgm:spPr/>
    </dgm:pt>
    <dgm:pt modelId="{06CB6ED9-3715-4C01-B08A-6CE01B88B96D}" type="pres">
      <dgm:prSet presAssocID="{DAFE2168-12EE-40E9-8A25-ED270DC4967B}" presName="Name37" presStyleLbl="parChTrans1D3" presStyleIdx="4" presStyleCnt="6" custSzX="354533" custSzY="2664609"/>
      <dgm:spPr/>
    </dgm:pt>
    <dgm:pt modelId="{38493CEC-BADB-47E5-AAB4-468F68C4EE43}" type="pres">
      <dgm:prSet presAssocID="{FADE1F68-FAB5-47F0-AE2D-A8A7A7C42DB2}" presName="hierRoot2" presStyleCnt="0">
        <dgm:presLayoutVars>
          <dgm:hierBranch val="init"/>
        </dgm:presLayoutVars>
      </dgm:prSet>
      <dgm:spPr/>
    </dgm:pt>
    <dgm:pt modelId="{89E66EC6-069B-4EE2-AA53-74EECF07362F}" type="pres">
      <dgm:prSet presAssocID="{FADE1F68-FAB5-47F0-AE2D-A8A7A7C42DB2}" presName="rootComposite" presStyleCnt="0"/>
      <dgm:spPr/>
    </dgm:pt>
    <dgm:pt modelId="{130A8373-C39F-4E82-9D88-D86B7FBFEF6A}" type="pres">
      <dgm:prSet presAssocID="{FADE1F68-FAB5-47F0-AE2D-A8A7A7C42DB2}" presName="rootText" presStyleLbl="node3" presStyleIdx="4" presStyleCnt="6" custScaleX="803613" custScaleY="933263" custLinFactX="1900000" custLinFactY="-3429944" custLinFactNeighborX="1967118" custLinFactNeighborY="-3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D5830FE-7C33-4038-9ACF-88E35ABA5E21}" type="pres">
      <dgm:prSet presAssocID="{FADE1F68-FAB5-47F0-AE2D-A8A7A7C42DB2}" presName="rootConnector" presStyleLbl="node3" presStyleIdx="4" presStyleCnt="6"/>
      <dgm:spPr/>
      <dgm:t>
        <a:bodyPr/>
        <a:lstStyle/>
        <a:p>
          <a:endParaRPr lang="en-US"/>
        </a:p>
      </dgm:t>
    </dgm:pt>
    <dgm:pt modelId="{DA04481F-3213-4547-B94C-B7F4124D368E}" type="pres">
      <dgm:prSet presAssocID="{FADE1F68-FAB5-47F0-AE2D-A8A7A7C42DB2}" presName="hierChild4" presStyleCnt="0"/>
      <dgm:spPr/>
    </dgm:pt>
    <dgm:pt modelId="{C4EE7BB7-26CE-4DA1-B570-1C975230CE43}" type="pres">
      <dgm:prSet presAssocID="{FADE1F68-FAB5-47F0-AE2D-A8A7A7C42DB2}" presName="hierChild5" presStyleCnt="0"/>
      <dgm:spPr/>
    </dgm:pt>
    <dgm:pt modelId="{A47DAD18-C1E2-4159-8230-CF4921CBD12D}" type="pres">
      <dgm:prSet presAssocID="{D2D65DA0-9AE6-42CC-A741-8BB72FD9EAC4}" presName="hierChild5" presStyleCnt="0"/>
      <dgm:spPr/>
    </dgm:pt>
    <dgm:pt modelId="{1FC2BF9B-F2A9-4B98-9CF4-524F8D057920}" type="pres">
      <dgm:prSet presAssocID="{720BB1E8-50BD-481E-957E-00BAB8F36DD6}" presName="Name48" presStyleLbl="parChTrans1D2" presStyleIdx="3" presStyleCnt="5"/>
      <dgm:spPr/>
      <dgm:t>
        <a:bodyPr/>
        <a:lstStyle/>
        <a:p>
          <a:endParaRPr lang="en-GB"/>
        </a:p>
      </dgm:t>
    </dgm:pt>
    <dgm:pt modelId="{7826C3B1-2F0E-4014-801B-E2C06D9CEF9B}" type="pres">
      <dgm:prSet presAssocID="{04BDF059-7D23-4234-A212-0495CE88DE13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493C54B4-1475-49F0-A872-1D7E38D19617}" type="pres">
      <dgm:prSet presAssocID="{04BDF059-7D23-4234-A212-0495CE88DE13}" presName="rootComposite" presStyleCnt="0"/>
      <dgm:spPr/>
      <dgm:t>
        <a:bodyPr/>
        <a:lstStyle/>
        <a:p>
          <a:endParaRPr lang="en-GB"/>
        </a:p>
      </dgm:t>
    </dgm:pt>
    <dgm:pt modelId="{0A54A80F-FBA2-40CD-A7A0-E28C139D7C35}" type="pres">
      <dgm:prSet presAssocID="{04BDF059-7D23-4234-A212-0495CE88DE13}" presName="rootText" presStyleLbl="node2" presStyleIdx="3" presStyleCnt="4" custScaleX="1840714" custScaleY="888569" custLinFactX="1300000" custLinFactY="-3776721" custLinFactNeighborX="1339416" custLinFactNeighborY="-38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9FE10CC-AE56-4A1D-8D5F-B333F2F502AD}" type="pres">
      <dgm:prSet presAssocID="{04BDF059-7D23-4234-A212-0495CE88DE13}" presName="rootConnector" presStyleLbl="node2" presStyleIdx="3" presStyleCnt="4"/>
      <dgm:spPr/>
      <dgm:t>
        <a:bodyPr/>
        <a:lstStyle/>
        <a:p>
          <a:endParaRPr lang="en-US"/>
        </a:p>
      </dgm:t>
    </dgm:pt>
    <dgm:pt modelId="{DFF463C0-4F1E-4178-B523-C971200361A8}" type="pres">
      <dgm:prSet presAssocID="{04BDF059-7D23-4234-A212-0495CE88DE13}" presName="hierChild4" presStyleCnt="0"/>
      <dgm:spPr/>
      <dgm:t>
        <a:bodyPr/>
        <a:lstStyle/>
        <a:p>
          <a:endParaRPr lang="en-GB"/>
        </a:p>
      </dgm:t>
    </dgm:pt>
    <dgm:pt modelId="{5F189A2C-8CF6-4E38-9F6C-13E904FF12C6}" type="pres">
      <dgm:prSet presAssocID="{D9645406-F9CE-42D0-A415-3927AC91CBC3}" presName="Name37" presStyleLbl="parChTrans1D3" presStyleIdx="5" presStyleCnt="6" custSzX="1672327" custSzY="336597"/>
      <dgm:spPr/>
      <dgm:t>
        <a:bodyPr/>
        <a:lstStyle/>
        <a:p>
          <a:endParaRPr lang="en-US"/>
        </a:p>
      </dgm:t>
    </dgm:pt>
    <dgm:pt modelId="{4770B8E8-5D2C-496E-932B-018F68C62585}" type="pres">
      <dgm:prSet presAssocID="{AC83B13D-0B3A-4BEB-BD61-80ED35B7B50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36D9A98B-A849-4CCE-8F00-D0A0DACC3C17}" type="pres">
      <dgm:prSet presAssocID="{AC83B13D-0B3A-4BEB-BD61-80ED35B7B509}" presName="rootComposite" presStyleCnt="0"/>
      <dgm:spPr/>
      <dgm:t>
        <a:bodyPr/>
        <a:lstStyle/>
        <a:p>
          <a:endParaRPr lang="en-GB"/>
        </a:p>
      </dgm:t>
    </dgm:pt>
    <dgm:pt modelId="{74C6CC72-DA23-48B2-BF38-6143BDA39727}" type="pres">
      <dgm:prSet presAssocID="{AC83B13D-0B3A-4BEB-BD61-80ED35B7B509}" presName="rootText" presStyleLbl="node3" presStyleIdx="5" presStyleCnt="6" custScaleX="1571939" custScaleY="840516" custLinFactX="1500000" custLinFactY="-3500000" custLinFactNeighborX="1568959" custLinFactNeighborY="-358586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961EB1C-FD81-45A0-B603-49E8EB31A4DF}" type="pres">
      <dgm:prSet presAssocID="{AC83B13D-0B3A-4BEB-BD61-80ED35B7B509}" presName="rootConnector" presStyleLbl="node3" presStyleIdx="5" presStyleCnt="6"/>
      <dgm:spPr/>
      <dgm:t>
        <a:bodyPr/>
        <a:lstStyle/>
        <a:p>
          <a:endParaRPr lang="en-US"/>
        </a:p>
      </dgm:t>
    </dgm:pt>
    <dgm:pt modelId="{56B492CE-974E-4977-AD3D-79C5AD778F5B}" type="pres">
      <dgm:prSet presAssocID="{AC83B13D-0B3A-4BEB-BD61-80ED35B7B509}" presName="hierChild4" presStyleCnt="0"/>
      <dgm:spPr/>
      <dgm:t>
        <a:bodyPr/>
        <a:lstStyle/>
        <a:p>
          <a:endParaRPr lang="en-GB"/>
        </a:p>
      </dgm:t>
    </dgm:pt>
    <dgm:pt modelId="{5C51EC24-41E4-434F-A857-3065A392AB1B}" type="pres">
      <dgm:prSet presAssocID="{67467580-C11D-4321-8DB7-D779EE170EAF}" presName="Name37" presStyleLbl="parChTrans1D4" presStyleIdx="20" presStyleCnt="23" custSzX="384953" custSzY="620790"/>
      <dgm:spPr/>
      <dgm:t>
        <a:bodyPr/>
        <a:lstStyle/>
        <a:p>
          <a:endParaRPr lang="en-US"/>
        </a:p>
      </dgm:t>
    </dgm:pt>
    <dgm:pt modelId="{628F8818-75ED-47EB-B3F2-3391D435F8DF}" type="pres">
      <dgm:prSet presAssocID="{B7EF9278-A1F8-4415-81F1-0F65E4358A69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3F98B56A-B830-4375-8BCA-8ABD365685AA}" type="pres">
      <dgm:prSet presAssocID="{B7EF9278-A1F8-4415-81F1-0F65E4358A69}" presName="rootComposite" presStyleCnt="0"/>
      <dgm:spPr/>
      <dgm:t>
        <a:bodyPr/>
        <a:lstStyle/>
        <a:p>
          <a:endParaRPr lang="en-GB"/>
        </a:p>
      </dgm:t>
    </dgm:pt>
    <dgm:pt modelId="{88306087-173F-41A5-ADBE-77A64D09D34E}" type="pres">
      <dgm:prSet presAssocID="{B7EF9278-A1F8-4415-81F1-0F65E4358A69}" presName="rootText" presStyleLbl="node4" presStyleIdx="20" presStyleCnt="23" custScaleX="882671" custScaleY="805211" custLinFactX="1700000" custLinFactY="-2471353" custLinFactNeighborX="1705953" custLinFactNeighborY="-25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1FE0987-E77C-448D-A177-09A4F804605B}" type="pres">
      <dgm:prSet presAssocID="{B7EF9278-A1F8-4415-81F1-0F65E4358A69}" presName="rootConnector" presStyleLbl="node4" presStyleIdx="20" presStyleCnt="23"/>
      <dgm:spPr/>
      <dgm:t>
        <a:bodyPr/>
        <a:lstStyle/>
        <a:p>
          <a:endParaRPr lang="en-US"/>
        </a:p>
      </dgm:t>
    </dgm:pt>
    <dgm:pt modelId="{B184170E-8ABB-4794-A802-AF686C8C813F}" type="pres">
      <dgm:prSet presAssocID="{B7EF9278-A1F8-4415-81F1-0F65E4358A69}" presName="hierChild4" presStyleCnt="0"/>
      <dgm:spPr/>
      <dgm:t>
        <a:bodyPr/>
        <a:lstStyle/>
        <a:p>
          <a:endParaRPr lang="en-GB"/>
        </a:p>
      </dgm:t>
    </dgm:pt>
    <dgm:pt modelId="{318A7E33-E11C-49A4-97CC-1057808DA62E}" type="pres">
      <dgm:prSet presAssocID="{B7EF9278-A1F8-4415-81F1-0F65E4358A69}" presName="hierChild5" presStyleCnt="0"/>
      <dgm:spPr/>
      <dgm:t>
        <a:bodyPr/>
        <a:lstStyle/>
        <a:p>
          <a:endParaRPr lang="en-GB"/>
        </a:p>
      </dgm:t>
    </dgm:pt>
    <dgm:pt modelId="{D02A69EB-F48B-4474-8640-213F4C5DD719}" type="pres">
      <dgm:prSet presAssocID="{8459BCE3-ACDB-4333-AAA6-AF108FBFED72}" presName="Name37" presStyleLbl="parChTrans1D4" presStyleIdx="21" presStyleCnt="23" custSzX="384953" custSzY="1579393"/>
      <dgm:spPr/>
      <dgm:t>
        <a:bodyPr/>
        <a:lstStyle/>
        <a:p>
          <a:endParaRPr lang="en-US"/>
        </a:p>
      </dgm:t>
    </dgm:pt>
    <dgm:pt modelId="{DBC1C4D1-A7C7-4F51-91B0-6EDC85D858CA}" type="pres">
      <dgm:prSet presAssocID="{7AEE5DC8-8119-437B-8E2F-C3DCA278104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15B1F259-6A3D-4FFE-AE54-84999C0F11F3}" type="pres">
      <dgm:prSet presAssocID="{7AEE5DC8-8119-437B-8E2F-C3DCA278104C}" presName="rootComposite" presStyleCnt="0"/>
      <dgm:spPr/>
      <dgm:t>
        <a:bodyPr/>
        <a:lstStyle/>
        <a:p>
          <a:endParaRPr lang="en-GB"/>
        </a:p>
      </dgm:t>
    </dgm:pt>
    <dgm:pt modelId="{421821F1-D0C9-4D7A-8F4B-B8982A971FCC}" type="pres">
      <dgm:prSet presAssocID="{7AEE5DC8-8119-437B-8E2F-C3DCA278104C}" presName="rootText" presStyleLbl="node4" presStyleIdx="21" presStyleCnt="23" custScaleX="921147" custScaleY="814966" custLinFactX="1700000" custLinFactY="-2200000" custLinFactNeighborX="1738722" custLinFactNeighborY="-229308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968B1BD-9ABC-467A-ABAA-70900277B06A}" type="pres">
      <dgm:prSet presAssocID="{7AEE5DC8-8119-437B-8E2F-C3DCA278104C}" presName="rootConnector" presStyleLbl="node4" presStyleIdx="21" presStyleCnt="23"/>
      <dgm:spPr/>
      <dgm:t>
        <a:bodyPr/>
        <a:lstStyle/>
        <a:p>
          <a:endParaRPr lang="en-US"/>
        </a:p>
      </dgm:t>
    </dgm:pt>
    <dgm:pt modelId="{82928A20-91E2-4AD5-9769-E80AB4B21E7B}" type="pres">
      <dgm:prSet presAssocID="{7AEE5DC8-8119-437B-8E2F-C3DCA278104C}" presName="hierChild4" presStyleCnt="0"/>
      <dgm:spPr/>
      <dgm:t>
        <a:bodyPr/>
        <a:lstStyle/>
        <a:p>
          <a:endParaRPr lang="en-GB"/>
        </a:p>
      </dgm:t>
    </dgm:pt>
    <dgm:pt modelId="{0434D78C-B672-484D-82CB-4F75BA11EC2F}" type="pres">
      <dgm:prSet presAssocID="{7AEE5DC8-8119-437B-8E2F-C3DCA278104C}" presName="hierChild5" presStyleCnt="0"/>
      <dgm:spPr/>
      <dgm:t>
        <a:bodyPr/>
        <a:lstStyle/>
        <a:p>
          <a:endParaRPr lang="en-GB"/>
        </a:p>
      </dgm:t>
    </dgm:pt>
    <dgm:pt modelId="{5892E321-7CFB-47DD-AF92-90DB188F3032}" type="pres">
      <dgm:prSet presAssocID="{9F80FF3D-F977-42C6-90DC-ABE2F6E5852E}" presName="Name37" presStyleLbl="parChTrans1D4" presStyleIdx="22" presStyleCnt="23" custSzX="384953" custSzY="2831582"/>
      <dgm:spPr/>
      <dgm:t>
        <a:bodyPr/>
        <a:lstStyle/>
        <a:p>
          <a:endParaRPr lang="en-GB"/>
        </a:p>
      </dgm:t>
    </dgm:pt>
    <dgm:pt modelId="{9E35E230-4D1B-40F5-B84A-5918E94C405B}" type="pres">
      <dgm:prSet presAssocID="{BE814383-0BC5-460A-9C7F-762B556085AC}" presName="hierRoot2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00596301-055F-4E79-868D-5A5F41A88E5D}" type="pres">
      <dgm:prSet presAssocID="{BE814383-0BC5-460A-9C7F-762B556085AC}" presName="rootComposite" presStyleCnt="0"/>
      <dgm:spPr/>
      <dgm:t>
        <a:bodyPr/>
        <a:lstStyle/>
        <a:p>
          <a:endParaRPr lang="en-GB"/>
        </a:p>
      </dgm:t>
    </dgm:pt>
    <dgm:pt modelId="{0892F9C1-6B06-44C6-BF13-951B075B6E98}" type="pres">
      <dgm:prSet presAssocID="{BE814383-0BC5-460A-9C7F-762B556085AC}" presName="rootText" presStyleLbl="node4" presStyleIdx="22" presStyleCnt="23" custScaleX="981026" custScaleY="861675" custLinFactX="1600000" custLinFactY="-4000000" custLinFactNeighborX="1666888" custLinFactNeighborY="-4034543">
        <dgm:presLayoutVars>
          <dgm:chPref val="3"/>
        </dgm:presLayoutVars>
      </dgm:prSet>
      <dgm:spPr/>
      <dgm:t>
        <a:bodyPr/>
        <a:lstStyle/>
        <a:p>
          <a:endParaRPr lang="en-GB"/>
        </a:p>
      </dgm:t>
    </dgm:pt>
    <dgm:pt modelId="{F5A2385F-BBDB-4B09-A19B-01640D470749}" type="pres">
      <dgm:prSet presAssocID="{BE814383-0BC5-460A-9C7F-762B556085AC}" presName="rootConnector" presStyleLbl="node4" presStyleIdx="22" presStyleCnt="23"/>
      <dgm:spPr/>
      <dgm:t>
        <a:bodyPr/>
        <a:lstStyle/>
        <a:p>
          <a:endParaRPr lang="en-GB"/>
        </a:p>
      </dgm:t>
    </dgm:pt>
    <dgm:pt modelId="{87C14B6F-6DBE-4AA6-B4CF-2FD4B30696AB}" type="pres">
      <dgm:prSet presAssocID="{BE814383-0BC5-460A-9C7F-762B556085AC}" presName="hierChild4" presStyleCnt="0"/>
      <dgm:spPr/>
      <dgm:t>
        <a:bodyPr/>
        <a:lstStyle/>
        <a:p>
          <a:endParaRPr lang="en-GB"/>
        </a:p>
      </dgm:t>
    </dgm:pt>
    <dgm:pt modelId="{F0D573CC-090B-47BF-A7E2-3F2594B45F44}" type="pres">
      <dgm:prSet presAssocID="{BE814383-0BC5-460A-9C7F-762B556085AC}" presName="hierChild5" presStyleCnt="0"/>
      <dgm:spPr/>
      <dgm:t>
        <a:bodyPr/>
        <a:lstStyle/>
        <a:p>
          <a:endParaRPr lang="en-GB"/>
        </a:p>
      </dgm:t>
    </dgm:pt>
    <dgm:pt modelId="{A61E5DD3-89D8-4A4C-886F-2EB7C35D2560}" type="pres">
      <dgm:prSet presAssocID="{AC83B13D-0B3A-4BEB-BD61-80ED35B7B509}" presName="hierChild5" presStyleCnt="0"/>
      <dgm:spPr/>
      <dgm:t>
        <a:bodyPr/>
        <a:lstStyle/>
        <a:p>
          <a:endParaRPr lang="en-GB"/>
        </a:p>
      </dgm:t>
    </dgm:pt>
    <dgm:pt modelId="{FC31AC68-93C4-4557-ABA7-5BD0E76E0C52}" type="pres">
      <dgm:prSet presAssocID="{04BDF059-7D23-4234-A212-0495CE88DE13}" presName="hierChild5" presStyleCnt="0"/>
      <dgm:spPr/>
      <dgm:t>
        <a:bodyPr/>
        <a:lstStyle/>
        <a:p>
          <a:endParaRPr lang="en-GB"/>
        </a:p>
      </dgm:t>
    </dgm:pt>
    <dgm:pt modelId="{D44E9877-3E6C-42F4-B159-395F30182EFE}" type="pres">
      <dgm:prSet presAssocID="{57C7DAAF-6496-4D59-9F75-D52BE35292CB}" presName="hierChild3" presStyleCnt="0"/>
      <dgm:spPr/>
      <dgm:t>
        <a:bodyPr/>
        <a:lstStyle/>
        <a:p>
          <a:endParaRPr lang="en-GB"/>
        </a:p>
      </dgm:t>
    </dgm:pt>
    <dgm:pt modelId="{2EA7D4A7-1496-456D-9F85-4BF89F52AE4F}" type="pres">
      <dgm:prSet presAssocID="{18BB245D-E658-465B-9800-923BB5465727}" presName="Name111" presStyleLbl="parChTrans1D2" presStyleIdx="4" presStyleCnt="5" custSzX="151128" custSzY="620790"/>
      <dgm:spPr/>
      <dgm:t>
        <a:bodyPr/>
        <a:lstStyle/>
        <a:p>
          <a:endParaRPr lang="en-US"/>
        </a:p>
      </dgm:t>
    </dgm:pt>
    <dgm:pt modelId="{984FEA12-A1FF-4BBE-9883-87F0AF122D54}" type="pres">
      <dgm:prSet presAssocID="{8BC25F30-48E2-4B0E-900B-AA04E91413C6}" presName="hierRoot3" presStyleCnt="0">
        <dgm:presLayoutVars>
          <dgm:hierBranch val="init"/>
        </dgm:presLayoutVars>
      </dgm:prSet>
      <dgm:spPr/>
      <dgm:t>
        <a:bodyPr/>
        <a:lstStyle/>
        <a:p>
          <a:endParaRPr lang="en-GB"/>
        </a:p>
      </dgm:t>
    </dgm:pt>
    <dgm:pt modelId="{22C0CDE9-A4BA-4496-8098-91CD9CBC2E79}" type="pres">
      <dgm:prSet presAssocID="{8BC25F30-48E2-4B0E-900B-AA04E91413C6}" presName="rootComposite3" presStyleCnt="0"/>
      <dgm:spPr/>
      <dgm:t>
        <a:bodyPr/>
        <a:lstStyle/>
        <a:p>
          <a:endParaRPr lang="en-GB"/>
        </a:p>
      </dgm:t>
    </dgm:pt>
    <dgm:pt modelId="{7E79752B-A666-453D-BC5A-6F50528A76FC}" type="pres">
      <dgm:prSet presAssocID="{8BC25F30-48E2-4B0E-900B-AA04E91413C6}" presName="rootText3" presStyleLbl="asst1" presStyleIdx="0" presStyleCnt="1" custScaleX="455148" custScaleY="323048" custLinFactX="-827270" custLinFactY="79664" custLinFactNeighborX="-900000" custLinFactNeighborY="10000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834A5DB-11F5-4C3E-AF3B-F2635B62EB6C}" type="pres">
      <dgm:prSet presAssocID="{8BC25F30-48E2-4B0E-900B-AA04E91413C6}" presName="rootConnector3" presStyleLbl="asst1" presStyleIdx="0" presStyleCnt="1"/>
      <dgm:spPr/>
      <dgm:t>
        <a:bodyPr/>
        <a:lstStyle/>
        <a:p>
          <a:endParaRPr lang="en-US"/>
        </a:p>
      </dgm:t>
    </dgm:pt>
    <dgm:pt modelId="{A548F866-521E-4C0A-A41E-D09D1D0E7CF6}" type="pres">
      <dgm:prSet presAssocID="{8BC25F30-48E2-4B0E-900B-AA04E91413C6}" presName="hierChild6" presStyleCnt="0"/>
      <dgm:spPr/>
      <dgm:t>
        <a:bodyPr/>
        <a:lstStyle/>
        <a:p>
          <a:endParaRPr lang="en-GB"/>
        </a:p>
      </dgm:t>
    </dgm:pt>
    <dgm:pt modelId="{31C8D51F-24B4-49A0-8929-322456D8ABBF}" type="pres">
      <dgm:prSet presAssocID="{8BC25F30-48E2-4B0E-900B-AA04E91413C6}" presName="hierChild7" presStyleCnt="0"/>
      <dgm:spPr/>
      <dgm:t>
        <a:bodyPr/>
        <a:lstStyle/>
        <a:p>
          <a:endParaRPr lang="en-GB"/>
        </a:p>
      </dgm:t>
    </dgm:pt>
  </dgm:ptLst>
  <dgm:cxnLst>
    <dgm:cxn modelId="{D9206960-9276-4980-98FC-DB1139E05ECC}" type="presOf" srcId="{9F34E73B-BF02-4D6F-A4B8-92AB4F13817F}" destId="{10646A86-ACAA-4B89-AD2E-18A01564F137}" srcOrd="1" destOrd="0" presId="urn:microsoft.com/office/officeart/2005/8/layout/orgChart1"/>
    <dgm:cxn modelId="{EB9CD454-96CF-4ABD-A1E0-3E7DF6924B87}" srcId="{D15D71C5-1C9C-46D1-A840-84ED1F30D13B}" destId="{9F34E73B-BF02-4D6F-A4B8-92AB4F13817F}" srcOrd="4" destOrd="0" parTransId="{2218AF41-4D22-40FE-843A-093205B9F115}" sibTransId="{4BC9146A-675D-4648-B8A0-C63F185C62AA}"/>
    <dgm:cxn modelId="{C49FE67F-38CB-417D-A7BA-6D90526CD90F}" type="presOf" srcId="{6AAE351E-B868-4284-8E5C-3B14DCC1756F}" destId="{A1A355B3-BB42-4701-A10F-8A99BFE577C3}" srcOrd="1" destOrd="0" presId="urn:microsoft.com/office/officeart/2005/8/layout/orgChart1"/>
    <dgm:cxn modelId="{EE801A26-D607-4780-A18A-B79A905DAAB8}" srcId="{AC83B13D-0B3A-4BEB-BD61-80ED35B7B509}" destId="{7AEE5DC8-8119-437B-8E2F-C3DCA278104C}" srcOrd="1" destOrd="0" parTransId="{8459BCE3-ACDB-4333-AAA6-AF108FBFED72}" sibTransId="{80454396-CDAA-43E8-B4C0-D59955FD9D2B}"/>
    <dgm:cxn modelId="{1114C905-4020-441D-B490-1AFAE58579A7}" type="presOf" srcId="{AE4BA2E6-4EDD-46A0-A0A5-CC325458884F}" destId="{4CD86093-90DD-4C41-BDED-2477572BA0A4}" srcOrd="1" destOrd="0" presId="urn:microsoft.com/office/officeart/2005/8/layout/orgChart1"/>
    <dgm:cxn modelId="{7BDBC10B-C92A-445C-A259-DCC032C6A827}" srcId="{9F0D57FE-58CD-441E-8189-15B5BBC6117E}" destId="{DFB3405B-D179-4D92-AAD9-437F389D112C}" srcOrd="0" destOrd="0" parTransId="{DF14B425-8BC0-4F88-9494-954C0AF1BA90}" sibTransId="{2F8E6B92-89EE-4C77-937F-5D9FA6ED1CA0}"/>
    <dgm:cxn modelId="{1A94BB15-64DF-4274-842D-BFFFB59D618E}" type="presOf" srcId="{F50B4241-9DE5-4E38-AFF3-7A460B888CC7}" destId="{AB05D4CA-0CA9-458A-A5FB-B5B96DD29F83}" srcOrd="0" destOrd="0" presId="urn:microsoft.com/office/officeart/2005/8/layout/orgChart1"/>
    <dgm:cxn modelId="{DB3ED1B0-E28C-4E9B-903A-CDA01E418393}" srcId="{620AFB18-E7D5-496B-A60A-7CAB8E0B3339}" destId="{E78BA708-3158-4D70-8DC5-9AB040F14081}" srcOrd="3" destOrd="0" parTransId="{1025E2FA-5320-466E-AF46-86CF8B54763E}" sibTransId="{C318845F-D3B5-48F8-B8A2-0CAA11E27715}"/>
    <dgm:cxn modelId="{6E04C65F-3291-4308-A4B4-B8DDB398CE86}" type="presOf" srcId="{8459BCE3-ACDB-4333-AAA6-AF108FBFED72}" destId="{D02A69EB-F48B-4474-8640-213F4C5DD719}" srcOrd="0" destOrd="0" presId="urn:microsoft.com/office/officeart/2005/8/layout/orgChart1"/>
    <dgm:cxn modelId="{7957AE36-1CF0-41BC-A18B-C4AF5196CD39}" type="presOf" srcId="{BCADB904-0A51-47CB-AC1F-A602DB36F305}" destId="{0C395E69-313D-4E4B-AAD4-0BB066E62EEB}" srcOrd="1" destOrd="0" presId="urn:microsoft.com/office/officeart/2005/8/layout/orgChart1"/>
    <dgm:cxn modelId="{003BE712-D7C3-4660-AD28-37EFFBCB340D}" srcId="{D15D71C5-1C9C-46D1-A840-84ED1F30D13B}" destId="{78D8CA27-00C4-495F-8638-A7900512A7F7}" srcOrd="1" destOrd="0" parTransId="{F70FCA01-A646-45E3-9078-D22203FE6935}" sibTransId="{A7FB8CC7-BF65-45DF-9E13-D647AB9E8DE2}"/>
    <dgm:cxn modelId="{D82E6EE3-4769-4F19-A804-FD2915770F78}" type="presOf" srcId="{F1759E5C-4ACA-4A8C-BF88-FE554DA43C23}" destId="{66A2AA42-70AB-4BB4-8386-45D7DF0E4632}" srcOrd="1" destOrd="0" presId="urn:microsoft.com/office/officeart/2005/8/layout/orgChart1"/>
    <dgm:cxn modelId="{A614DFC7-2DF9-4678-A580-21CB4BFE2C03}" srcId="{D15D71C5-1C9C-46D1-A840-84ED1F30D13B}" destId="{99B37E08-06F4-4E2A-A92F-FB11C04A301A}" srcOrd="0" destOrd="0" parTransId="{0DBC9C76-6A3C-4272-99B2-7BEB401CF5CF}" sibTransId="{2FCB057F-77E5-4610-8312-BBD3179AD69C}"/>
    <dgm:cxn modelId="{72B05BC2-6A61-4A7B-AE25-D0FFF9C3AA89}" srcId="{DFB3405B-D179-4D92-AAD9-437F389D112C}" destId="{D7728D60-510A-4B6F-9709-AD8869B5AC90}" srcOrd="2" destOrd="0" parTransId="{0B0AEA54-11A6-4550-A501-F49DA15693F3}" sibTransId="{F7CC8E48-46AA-4D39-89FB-B90B70FCAF03}"/>
    <dgm:cxn modelId="{6F7FE359-7C3E-45A1-B100-143614BDCC5B}" type="presOf" srcId="{9F0FFBD9-FBD2-4AA1-BECE-331D110E60B0}" destId="{DD7F021A-5730-414E-AA52-2B277ED13CB3}" srcOrd="0" destOrd="0" presId="urn:microsoft.com/office/officeart/2005/8/layout/orgChart1"/>
    <dgm:cxn modelId="{F576D30C-8C59-4F78-B813-22CC179DFBE4}" type="presOf" srcId="{D15D71C5-1C9C-46D1-A840-84ED1F30D13B}" destId="{E072118A-43DE-4C53-A486-11DDCD1BBA7C}" srcOrd="0" destOrd="0" presId="urn:microsoft.com/office/officeart/2005/8/layout/orgChart1"/>
    <dgm:cxn modelId="{F1BAABAF-DA28-4A55-B604-FD7321ABF169}" type="presOf" srcId="{FADE1F68-FAB5-47F0-AE2D-A8A7A7C42DB2}" destId="{6D5830FE-7C33-4038-9ACF-88E35ABA5E21}" srcOrd="1" destOrd="0" presId="urn:microsoft.com/office/officeart/2005/8/layout/orgChart1"/>
    <dgm:cxn modelId="{71D8EE5A-4923-4C58-8F27-842284CB0CEF}" type="presOf" srcId="{18BB245D-E658-465B-9800-923BB5465727}" destId="{2EA7D4A7-1496-456D-9F85-4BF89F52AE4F}" srcOrd="0" destOrd="0" presId="urn:microsoft.com/office/officeart/2005/8/layout/orgChart1"/>
    <dgm:cxn modelId="{F4D16E6A-47DC-4F1E-9351-5ED557B4FF65}" type="presOf" srcId="{500224DD-1F4E-430E-9A7F-4FF1637D3AA2}" destId="{DFF431C7-88DD-4425-B85A-E2EA99818268}" srcOrd="0" destOrd="0" presId="urn:microsoft.com/office/officeart/2005/8/layout/orgChart1"/>
    <dgm:cxn modelId="{40B5BA7C-7B04-45B8-BFAE-D533A634126C}" type="presOf" srcId="{289DD6BC-1A65-4801-A6D5-30CFFA170BD0}" destId="{DF7705BE-2493-4329-B013-D9DE9351E0A8}" srcOrd="1" destOrd="0" presId="urn:microsoft.com/office/officeart/2005/8/layout/orgChart1"/>
    <dgm:cxn modelId="{5D3F0646-CEF8-4166-AAA5-619BF1E92920}" srcId="{F50B4241-9DE5-4E38-AFF3-7A460B888CC7}" destId="{57C7DAAF-6496-4D59-9F75-D52BE35292CB}" srcOrd="0" destOrd="0" parTransId="{768C3C75-6609-4565-B827-3CB01A13D658}" sibTransId="{F511FF76-4DA9-44AA-84EC-92481F71D214}"/>
    <dgm:cxn modelId="{63A6A786-D514-4B0C-B3FE-6D735EA967A8}" srcId="{D15D71C5-1C9C-46D1-A840-84ED1F30D13B}" destId="{EDB30682-1064-4D5C-97B8-628A0F79FA84}" srcOrd="5" destOrd="0" parTransId="{341E47EB-DC42-4FE0-99AC-FDD87980E9A3}" sibTransId="{A9CB9294-98BA-40AB-8ED5-246933148EA8}"/>
    <dgm:cxn modelId="{71F47E8D-ABB8-4708-9F4E-767357885D69}" type="presOf" srcId="{AB3A9766-5951-4B4A-B9F6-D2F15C2CB1CA}" destId="{95B98C75-415C-4CCC-8665-33923B13E12A}" srcOrd="0" destOrd="0" presId="urn:microsoft.com/office/officeart/2005/8/layout/orgChart1"/>
    <dgm:cxn modelId="{8A277878-3E68-440F-9291-BF0C6494D431}" type="presOf" srcId="{99B37E08-06F4-4E2A-A92F-FB11C04A301A}" destId="{2B36B792-2CFF-406D-987F-83E1DBDD6A55}" srcOrd="1" destOrd="0" presId="urn:microsoft.com/office/officeart/2005/8/layout/orgChart1"/>
    <dgm:cxn modelId="{A8FC3A45-4887-43D9-BF83-B163B7E0E148}" type="presOf" srcId="{03A7E1DE-45DE-4CBF-AC9D-9838AD51227F}" destId="{590F8FE0-3C8C-4376-8C39-6F6BA462C11D}" srcOrd="0" destOrd="0" presId="urn:microsoft.com/office/officeart/2005/8/layout/orgChart1"/>
    <dgm:cxn modelId="{6D36FC8D-93AA-47CD-9F6C-278DB8D47D7E}" type="presOf" srcId="{C6D8D87E-E9E3-4E5D-BDCF-2E946726CAC8}" destId="{19D466F5-8F2A-49A2-A2DD-30E231D6C86A}" srcOrd="0" destOrd="0" presId="urn:microsoft.com/office/officeart/2005/8/layout/orgChart1"/>
    <dgm:cxn modelId="{EED871B8-17FE-4D20-A31A-6B93AEBA0465}" srcId="{620AFB18-E7D5-496B-A60A-7CAB8E0B3339}" destId="{A2D83DAE-AEC2-47D5-A4E4-62E5BB1E5FF8}" srcOrd="1" destOrd="0" parTransId="{9F0FFBD9-FBD2-4AA1-BECE-331D110E60B0}" sibTransId="{401BEC6D-AF50-47B5-8DBB-50EE3F0A2B13}"/>
    <dgm:cxn modelId="{2E868F66-A33A-4369-891B-E989BC95256A}" type="presOf" srcId="{300096BC-82FD-40C6-90C9-94FD9F611F79}" destId="{443751C0-C584-4458-B9B4-601C10F5CCFE}" srcOrd="0" destOrd="0" presId="urn:microsoft.com/office/officeart/2005/8/layout/orgChart1"/>
    <dgm:cxn modelId="{AD0426CF-6B48-4EAC-9423-B4E492F860F2}" srcId="{AC83B13D-0B3A-4BEB-BD61-80ED35B7B509}" destId="{BE814383-0BC5-460A-9C7F-762B556085AC}" srcOrd="2" destOrd="0" parTransId="{9F80FF3D-F977-42C6-90DC-ABE2F6E5852E}" sibTransId="{4044F788-1257-4D83-AF3C-4900F3969A1F}"/>
    <dgm:cxn modelId="{38587ADE-E152-4AAA-A109-14D0862E6048}" type="presOf" srcId="{78D8CA27-00C4-495F-8638-A7900512A7F7}" destId="{7D9EECD1-578E-460A-AE19-6B8368C0EACE}" srcOrd="1" destOrd="0" presId="urn:microsoft.com/office/officeart/2005/8/layout/orgChart1"/>
    <dgm:cxn modelId="{3FF34FAE-B618-461A-8BB0-0336BD599518}" srcId="{04BDF059-7D23-4234-A212-0495CE88DE13}" destId="{AC83B13D-0B3A-4BEB-BD61-80ED35B7B509}" srcOrd="0" destOrd="0" parTransId="{D9645406-F9CE-42D0-A415-3927AC91CBC3}" sibTransId="{0662B6BB-B844-4C02-AF96-190FEFD23752}"/>
    <dgm:cxn modelId="{0BD85EAE-3364-403A-AF5B-94856603E799}" type="presOf" srcId="{3AE4BEDB-ED0B-4725-ADD8-39662D9990A3}" destId="{7CB431A8-75C6-4C63-968D-007CB3F39A97}" srcOrd="0" destOrd="0" presId="urn:microsoft.com/office/officeart/2005/8/layout/orgChart1"/>
    <dgm:cxn modelId="{A58E57B8-9B41-4571-A27E-0EBF760607DD}" type="presOf" srcId="{FADE1F68-FAB5-47F0-AE2D-A8A7A7C42DB2}" destId="{130A8373-C39F-4E82-9D88-D86B7FBFEF6A}" srcOrd="0" destOrd="0" presId="urn:microsoft.com/office/officeart/2005/8/layout/orgChart1"/>
    <dgm:cxn modelId="{EC6C97DA-FC7B-4525-9E0F-23B30E152E44}" type="presOf" srcId="{0DBC9C76-6A3C-4272-99B2-7BEB401CF5CF}" destId="{DAE6116D-A387-47B2-8430-2D425F035A23}" srcOrd="0" destOrd="0" presId="urn:microsoft.com/office/officeart/2005/8/layout/orgChart1"/>
    <dgm:cxn modelId="{49363746-ED8B-470F-B130-FDD5A9F31CD5}" srcId="{AC83B13D-0B3A-4BEB-BD61-80ED35B7B509}" destId="{B7EF9278-A1F8-4415-81F1-0F65E4358A69}" srcOrd="0" destOrd="0" parTransId="{67467580-C11D-4321-8DB7-D779EE170EAF}" sibTransId="{78542589-001A-4D24-9642-8FC26F75A327}"/>
    <dgm:cxn modelId="{AA82C5AB-CD6B-4ECF-851D-1460CD1073A0}" type="presOf" srcId="{B3AEBB59-2A2E-4B67-90E2-9435EC820AAF}" destId="{D5C89AC4-27E8-423B-A461-58BE004E7A72}" srcOrd="0" destOrd="0" presId="urn:microsoft.com/office/officeart/2005/8/layout/orgChart1"/>
    <dgm:cxn modelId="{47E01536-A8E7-4443-9BCF-677E3920A6B3}" type="presOf" srcId="{8BC25F30-48E2-4B0E-900B-AA04E91413C6}" destId="{4834A5DB-11F5-4C3E-AF3B-F2635B62EB6C}" srcOrd="1" destOrd="0" presId="urn:microsoft.com/office/officeart/2005/8/layout/orgChart1"/>
    <dgm:cxn modelId="{A58C3E54-2884-4737-86B9-3F64D24255F9}" type="presOf" srcId="{341E47EB-DC42-4FE0-99AC-FDD87980E9A3}" destId="{E600B357-B403-46CE-A764-99F45BD686F5}" srcOrd="0" destOrd="0" presId="urn:microsoft.com/office/officeart/2005/8/layout/orgChart1"/>
    <dgm:cxn modelId="{8693458E-068B-48A2-A0FA-EFC55140D30C}" type="presOf" srcId="{C37FD1AB-BD33-427E-B76D-00C779B0A814}" destId="{7D113B50-C931-44FF-AF19-906587A588B2}" srcOrd="0" destOrd="0" presId="urn:microsoft.com/office/officeart/2005/8/layout/orgChart1"/>
    <dgm:cxn modelId="{8825D572-BDC3-45AC-A6E3-4E8EF5A641F4}" type="presOf" srcId="{0B0AEA54-11A6-4550-A501-F49DA15693F3}" destId="{F751C57F-CAA7-4F5B-93C4-9DC4D5C3E653}" srcOrd="0" destOrd="0" presId="urn:microsoft.com/office/officeart/2005/8/layout/orgChart1"/>
    <dgm:cxn modelId="{A0607E4B-3804-4A43-886A-D20E149A7CB2}" srcId="{620AFB18-E7D5-496B-A60A-7CAB8E0B3339}" destId="{7471B192-DDBD-4E05-A720-3A35A0A9E231}" srcOrd="5" destOrd="0" parTransId="{500224DD-1F4E-430E-9A7F-4FF1637D3AA2}" sibTransId="{4AEAD4AD-EA58-428B-A40B-63D210FD0AF1}"/>
    <dgm:cxn modelId="{7D6AE27F-A150-4553-A179-C614B94A8EC2}" type="presOf" srcId="{B3966132-4B4B-4117-A0A4-3CB56F50100B}" destId="{55F29BB1-DD48-43F1-9AE3-E8FF09F2DDBC}" srcOrd="1" destOrd="0" presId="urn:microsoft.com/office/officeart/2005/8/layout/orgChart1"/>
    <dgm:cxn modelId="{C08BDC10-CCF5-4B72-9608-BC946B96468D}" type="presOf" srcId="{D15D71C5-1C9C-46D1-A840-84ED1F30D13B}" destId="{D8A71761-6FCC-44ED-AB57-49F5FB286E60}" srcOrd="1" destOrd="0" presId="urn:microsoft.com/office/officeart/2005/8/layout/orgChart1"/>
    <dgm:cxn modelId="{63070879-D7B8-4BC0-A963-8895D00ED139}" type="presOf" srcId="{AE4BA2E6-4EDD-46A0-A0A5-CC325458884F}" destId="{F0C9AC52-0366-4A2A-A6C1-152C895F0E8E}" srcOrd="0" destOrd="0" presId="urn:microsoft.com/office/officeart/2005/8/layout/orgChart1"/>
    <dgm:cxn modelId="{5E1C1B15-BCC3-4684-8A7A-0E9ED3911647}" srcId="{57C7DAAF-6496-4D59-9F75-D52BE35292CB}" destId="{2EF8120F-CE4F-40BD-81C8-B2839689BF38}" srcOrd="1" destOrd="0" parTransId="{3AE4BEDB-ED0B-4725-ADD8-39662D9990A3}" sibTransId="{42AA6DCC-F0BC-4AB6-B7D6-D3B31CD5E696}"/>
    <dgm:cxn modelId="{A56D8B98-24D9-4DCC-B489-022C1E048A3C}" type="presOf" srcId="{8BC25F30-48E2-4B0E-900B-AA04E91413C6}" destId="{7E79752B-A666-453D-BC5A-6F50528A76FC}" srcOrd="0" destOrd="0" presId="urn:microsoft.com/office/officeart/2005/8/layout/orgChart1"/>
    <dgm:cxn modelId="{B7333F97-2F43-4F3E-8DF5-39C29486D226}" srcId="{57C7DAAF-6496-4D59-9F75-D52BE35292CB}" destId="{D2D65DA0-9AE6-42CC-A741-8BB72FD9EAC4}" srcOrd="3" destOrd="0" parTransId="{6D9B8DA5-C056-4616-A41B-5A381320A2A5}" sibTransId="{8DC61325-20BE-4E31-A0F5-FC58B006E02E}"/>
    <dgm:cxn modelId="{EF7E000B-7CCF-4BD0-BC85-91285B4CEA53}" srcId="{620AFB18-E7D5-496B-A60A-7CAB8E0B3339}" destId="{F1759E5C-4ACA-4A8C-BF88-FE554DA43C23}" srcOrd="2" destOrd="0" parTransId="{94EBCD78-A06F-4F48-A241-CB89DDD21ADB}" sibTransId="{FB7FAB7F-2E9A-47A2-BD45-DE5079F52455}"/>
    <dgm:cxn modelId="{163DE75E-8689-4B28-BA2C-16F594041B8C}" type="presOf" srcId="{5C398DC8-100B-4A95-B61D-EA4FBB80880B}" destId="{D8F8EABC-F4BF-4F77-A015-9DA8C633F64E}" srcOrd="0" destOrd="0" presId="urn:microsoft.com/office/officeart/2005/8/layout/orgChart1"/>
    <dgm:cxn modelId="{9BC79326-D165-4AF4-AD2A-5655D4CE6F25}" type="presOf" srcId="{C37FD1AB-BD33-427E-B76D-00C779B0A814}" destId="{67D847A7-429A-4FB6-9B19-B1CCA19DA863}" srcOrd="1" destOrd="0" presId="urn:microsoft.com/office/officeart/2005/8/layout/orgChart1"/>
    <dgm:cxn modelId="{9BA5B050-C3BB-46B4-A729-176BA8E79AA8}" type="presOf" srcId="{2B7C60C3-028D-4338-B7D5-3A625F5B3CA1}" destId="{318AD941-4809-413A-83FB-1DC16A2795A1}" srcOrd="0" destOrd="0" presId="urn:microsoft.com/office/officeart/2005/8/layout/orgChart1"/>
    <dgm:cxn modelId="{91854785-1AB6-40C9-BE0D-F81F737641F4}" type="presOf" srcId="{289DD6BC-1A65-4801-A6D5-30CFFA170BD0}" destId="{36AB4C6E-C9F7-4F97-98D6-5A3A8DE05BC0}" srcOrd="0" destOrd="0" presId="urn:microsoft.com/office/officeart/2005/8/layout/orgChart1"/>
    <dgm:cxn modelId="{14CBBD95-DF77-4F80-80AF-5B62A2B12F45}" srcId="{D15D71C5-1C9C-46D1-A840-84ED1F30D13B}" destId="{BCADB904-0A51-47CB-AC1F-A602DB36F305}" srcOrd="6" destOrd="0" parTransId="{ACFE4C87-8467-461C-A261-235063019F9E}" sibTransId="{1E582F84-72EC-465E-844B-2601E3D10085}"/>
    <dgm:cxn modelId="{17A9B7E6-D07C-4175-9A5B-F7251448E55F}" type="presOf" srcId="{BE814383-0BC5-460A-9C7F-762B556085AC}" destId="{F5A2385F-BBDB-4B09-A19B-01640D470749}" srcOrd="1" destOrd="0" presId="urn:microsoft.com/office/officeart/2005/8/layout/orgChart1"/>
    <dgm:cxn modelId="{613517F3-352B-489B-A2BC-2C49FE99246F}" type="presOf" srcId="{395F6431-4151-4C8B-944C-D4B317CFBDA9}" destId="{6DF63675-599F-4642-8A94-F29D24ADD572}" srcOrd="1" destOrd="0" presId="urn:microsoft.com/office/officeart/2005/8/layout/orgChart1"/>
    <dgm:cxn modelId="{D80A20AC-5022-4AEF-BDFD-25C955BBEB9A}" type="presOf" srcId="{57C7DAAF-6496-4D59-9F75-D52BE35292CB}" destId="{F08CF62B-97F5-480D-B410-FE1680C47B92}" srcOrd="0" destOrd="0" presId="urn:microsoft.com/office/officeart/2005/8/layout/orgChart1"/>
    <dgm:cxn modelId="{62439F20-FE5F-4D85-80D4-59B0C7FB4449}" srcId="{57C7DAAF-6496-4D59-9F75-D52BE35292CB}" destId="{04BDF059-7D23-4234-A212-0495CE88DE13}" srcOrd="4" destOrd="0" parTransId="{720BB1E8-50BD-481E-957E-00BAB8F36DD6}" sibTransId="{76DF75AF-8378-40C9-9E0D-E1592794C686}"/>
    <dgm:cxn modelId="{82BF0859-00A4-4274-BD4C-8EA99F58E0FD}" type="presOf" srcId="{9F80FF3D-F977-42C6-90DC-ABE2F6E5852E}" destId="{5892E321-7CFB-47DD-AF92-90DB188F3032}" srcOrd="0" destOrd="0" presId="urn:microsoft.com/office/officeart/2005/8/layout/orgChart1"/>
    <dgm:cxn modelId="{E1F1D4B7-44A7-45C6-99AE-B048926E093C}" type="presOf" srcId="{A2D83DAE-AEC2-47D5-A4E4-62E5BB1E5FF8}" destId="{D563CDDE-7E91-4FEC-B64B-D7999D42FFB8}" srcOrd="0" destOrd="0" presId="urn:microsoft.com/office/officeart/2005/8/layout/orgChart1"/>
    <dgm:cxn modelId="{BCE70B9A-E89E-41A7-9DD3-602D283D17E1}" srcId="{620AFB18-E7D5-496B-A60A-7CAB8E0B3339}" destId="{B3AEBB59-2A2E-4B67-90E2-9435EC820AAF}" srcOrd="4" destOrd="0" parTransId="{AB3A9766-5951-4B4A-B9F6-D2F15C2CB1CA}" sibTransId="{82384D3E-E740-4864-ADF1-8CFA918B2E50}"/>
    <dgm:cxn modelId="{27DF7E9A-1703-4DC9-AC21-AD047F47E3BC}" type="presOf" srcId="{720BB1E8-50BD-481E-957E-00BAB8F36DD6}" destId="{1FC2BF9B-F2A9-4B98-9CF4-524F8D057920}" srcOrd="0" destOrd="0" presId="urn:microsoft.com/office/officeart/2005/8/layout/orgChart1"/>
    <dgm:cxn modelId="{8F40EA71-E9BC-4647-9AC0-18B222ED3135}" srcId="{D15D71C5-1C9C-46D1-A840-84ED1F30D13B}" destId="{9CB0F4BF-1F46-4D7E-8590-E916EEEAA74F}" srcOrd="3" destOrd="0" parTransId="{0987C4D4-4FA3-4376-9B85-F3DFAF73E7FC}" sibTransId="{9A2D92AF-BFEA-426A-B9D2-24036731C2E7}"/>
    <dgm:cxn modelId="{2C55EED4-E833-4BF7-8708-F1291B906F08}" type="presOf" srcId="{AFFEFB45-D375-49BD-8964-E9D4164AE09D}" destId="{61C7D981-4B52-45A8-9F8B-73E91C0EDF19}" srcOrd="0" destOrd="0" presId="urn:microsoft.com/office/officeart/2005/8/layout/orgChart1"/>
    <dgm:cxn modelId="{A61A2372-8B68-485D-9BC4-3E7E87B77E75}" type="presOf" srcId="{B3966132-4B4B-4117-A0A4-3CB56F50100B}" destId="{92961B3A-4BB6-4C62-8C33-785F961A4BF4}" srcOrd="0" destOrd="0" presId="urn:microsoft.com/office/officeart/2005/8/layout/orgChart1"/>
    <dgm:cxn modelId="{B0E1423A-2A79-4649-AAC9-333B9BBAF181}" type="presOf" srcId="{7471B192-DDBD-4E05-A720-3A35A0A9E231}" destId="{343957A8-DF2B-4DA5-A434-B8073A3FEAE3}" srcOrd="0" destOrd="0" presId="urn:microsoft.com/office/officeart/2005/8/layout/orgChart1"/>
    <dgm:cxn modelId="{8ABD6A35-4307-4CB6-9E7B-E51571CFD4D5}" type="presOf" srcId="{E78BA708-3158-4D70-8DC5-9AB040F14081}" destId="{24911788-ABBF-409F-9EAA-9E403CB334BD}" srcOrd="0" destOrd="0" presId="urn:microsoft.com/office/officeart/2005/8/layout/orgChart1"/>
    <dgm:cxn modelId="{2A3802BC-55D3-48D2-88AE-F984279E6153}" type="presOf" srcId="{EDACA277-7FB0-4EFD-990F-DD2EC1EC3200}" destId="{7B081D5D-3E4E-40BD-B89B-6C69466B2EF2}" srcOrd="0" destOrd="0" presId="urn:microsoft.com/office/officeart/2005/8/layout/orgChart1"/>
    <dgm:cxn modelId="{9850162D-7350-48B6-B6F4-4173C5CD4267}" srcId="{7471B192-DDBD-4E05-A720-3A35A0A9E231}" destId="{300096BC-82FD-40C6-90C9-94FD9F611F79}" srcOrd="0" destOrd="0" parTransId="{5C398DC8-100B-4A95-B61D-EA4FBB80880B}" sibTransId="{82701A78-0262-4366-B347-D365E6D58C95}"/>
    <dgm:cxn modelId="{FD9E2F10-2173-477A-8027-331D8FC41C4F}" srcId="{57C7DAAF-6496-4D59-9F75-D52BE35292CB}" destId="{8BC25F30-48E2-4B0E-900B-AA04E91413C6}" srcOrd="0" destOrd="0" parTransId="{18BB245D-E658-465B-9800-923BB5465727}" sibTransId="{3DB80633-DBF0-4414-95F9-5A4D5511BD2E}"/>
    <dgm:cxn modelId="{AF171EFE-58C7-4331-ADC9-1BD77F94C9E9}" type="presOf" srcId="{9F0D57FE-58CD-441E-8189-15B5BBC6117E}" destId="{EF777283-8736-4DDD-97F5-F0C3859F3295}" srcOrd="1" destOrd="0" presId="urn:microsoft.com/office/officeart/2005/8/layout/orgChart1"/>
    <dgm:cxn modelId="{FADA20EF-7FD7-4590-803E-7B83F7370E05}" type="presOf" srcId="{B7EF9278-A1F8-4415-81F1-0F65E4358A69}" destId="{91FE0987-E77C-448D-A177-09A4F804605B}" srcOrd="1" destOrd="0" presId="urn:microsoft.com/office/officeart/2005/8/layout/orgChart1"/>
    <dgm:cxn modelId="{A7AD40E8-4CB1-4946-AE99-314DF3035B87}" srcId="{9F0D57FE-58CD-441E-8189-15B5BBC6117E}" destId="{D15D71C5-1C9C-46D1-A840-84ED1F30D13B}" srcOrd="1" destOrd="0" parTransId="{AFFEFB45-D375-49BD-8964-E9D4164AE09D}" sibTransId="{8830BE4F-2297-4FE5-B526-021C9AFEC83E}"/>
    <dgm:cxn modelId="{3648AD53-7D00-4628-BB8C-B6CD57AAFAA3}" type="presOf" srcId="{EDB30682-1064-4D5C-97B8-628A0F79FA84}" destId="{208C8E37-DF2D-43C1-8E8B-49CE154EDF68}" srcOrd="0" destOrd="0" presId="urn:microsoft.com/office/officeart/2005/8/layout/orgChart1"/>
    <dgm:cxn modelId="{57A282BB-D0E7-49AC-9481-2034DEE343C8}" type="presOf" srcId="{7AEE5DC8-8119-437B-8E2F-C3DCA278104C}" destId="{421821F1-D0C9-4D7A-8F4B-B8982A971FCC}" srcOrd="0" destOrd="0" presId="urn:microsoft.com/office/officeart/2005/8/layout/orgChart1"/>
    <dgm:cxn modelId="{EFCC2494-F1F9-4782-82E1-CF31C65BA04D}" type="presOf" srcId="{7471B192-DDBD-4E05-A720-3A35A0A9E231}" destId="{FD898992-6129-4993-A58B-ECE76DD0CC4A}" srcOrd="1" destOrd="0" presId="urn:microsoft.com/office/officeart/2005/8/layout/orgChart1"/>
    <dgm:cxn modelId="{51EF1251-32D6-45DF-8AF8-FCFF960F32F4}" type="presOf" srcId="{2EF8120F-CE4F-40BD-81C8-B2839689BF38}" destId="{BDC69384-1AA5-4068-B930-9904E4C56F4F}" srcOrd="0" destOrd="0" presId="urn:microsoft.com/office/officeart/2005/8/layout/orgChart1"/>
    <dgm:cxn modelId="{7E9EA641-CF62-427D-84FB-04A59EE5E61D}" type="presOf" srcId="{395F6431-4151-4C8B-944C-D4B317CFBDA9}" destId="{7F494602-5394-49A7-AC3E-6BB827FD6548}" srcOrd="0" destOrd="0" presId="urn:microsoft.com/office/officeart/2005/8/layout/orgChart1"/>
    <dgm:cxn modelId="{AC3DB304-0C65-4CA2-B9A3-3B29EB952896}" type="presOf" srcId="{57C7DAAF-6496-4D59-9F75-D52BE35292CB}" destId="{9A3CF4AD-789E-4944-8B3D-E4A45CD04C36}" srcOrd="1" destOrd="0" presId="urn:microsoft.com/office/officeart/2005/8/layout/orgChart1"/>
    <dgm:cxn modelId="{11FB8AB1-35FA-491F-97EE-462FC1451E88}" type="presOf" srcId="{D2D65DA0-9AE6-42CC-A741-8BB72FD9EAC4}" destId="{8AAD2E76-9DC3-4E8A-93EF-D2298C0FBDA8}" srcOrd="0" destOrd="0" presId="urn:microsoft.com/office/officeart/2005/8/layout/orgChart1"/>
    <dgm:cxn modelId="{56016832-8957-4B9B-872D-6BE6B18DD17B}" type="presOf" srcId="{53387B42-9291-4A4F-8EC3-5B51D98EE7CD}" destId="{9AF5110E-6BCD-4AED-9B9D-06C6F9951076}" srcOrd="1" destOrd="0" presId="urn:microsoft.com/office/officeart/2005/8/layout/orgChart1"/>
    <dgm:cxn modelId="{74A60AB5-09E1-4664-943C-57F885C075BC}" type="presOf" srcId="{620AFB18-E7D5-496B-A60A-7CAB8E0B3339}" destId="{7B157E2E-CB04-4E7F-9CC2-6E63887C4C4A}" srcOrd="1" destOrd="0" presId="urn:microsoft.com/office/officeart/2005/8/layout/orgChart1"/>
    <dgm:cxn modelId="{E8ABC259-A2EB-4CD4-8276-398985F11E7A}" type="presOf" srcId="{9F0D57FE-58CD-441E-8189-15B5BBC6117E}" destId="{ECE84A1D-55AD-4E81-ABD8-4E7AA3955750}" srcOrd="0" destOrd="0" presId="urn:microsoft.com/office/officeart/2005/8/layout/orgChart1"/>
    <dgm:cxn modelId="{A0642AE1-772A-4ADB-8F59-F0F97C775972}" type="presOf" srcId="{2BBAF3A5-7EFD-40FC-A688-212B2496D09B}" destId="{6B73BBFC-D80B-402C-91AE-DE79E9C37D79}" srcOrd="0" destOrd="0" presId="urn:microsoft.com/office/officeart/2005/8/layout/orgChart1"/>
    <dgm:cxn modelId="{C78E7FBD-C808-4506-BDD6-49570F5B1072}" type="presOf" srcId="{6AAE351E-B868-4284-8E5C-3B14DCC1756F}" destId="{182C067C-5FD3-4365-AE7A-BDEFD1AFE937}" srcOrd="0" destOrd="0" presId="urn:microsoft.com/office/officeart/2005/8/layout/orgChart1"/>
    <dgm:cxn modelId="{A6A2FE26-F2C2-4B83-9CCF-60630DA2EF10}" type="presOf" srcId="{08218077-9979-402D-A116-B5308B4ED717}" destId="{28721F8A-F565-4520-981D-0C46E8E9785D}" srcOrd="0" destOrd="0" presId="urn:microsoft.com/office/officeart/2005/8/layout/orgChart1"/>
    <dgm:cxn modelId="{CAC0A4D4-3A6E-4B67-BD61-B46F48FD3D86}" type="presOf" srcId="{BCADB904-0A51-47CB-AC1F-A602DB36F305}" destId="{A602DD41-A3D2-4434-9843-0BA3A0A03970}" srcOrd="0" destOrd="0" presId="urn:microsoft.com/office/officeart/2005/8/layout/orgChart1"/>
    <dgm:cxn modelId="{99716A5D-FC1B-48A6-949C-FC06F4AD5499}" srcId="{D15D71C5-1C9C-46D1-A840-84ED1F30D13B}" destId="{53387B42-9291-4A4F-8EC3-5B51D98EE7CD}" srcOrd="2" destOrd="0" parTransId="{6B724EE6-79F6-4C06-ACAB-AA930346025E}" sibTransId="{808AAF1A-CBBA-4B44-B656-BBA213D51B31}"/>
    <dgm:cxn modelId="{2F6A9EF3-285A-458E-AE45-1BEE2C615225}" type="presOf" srcId="{AC83B13D-0B3A-4BEB-BD61-80ED35B7B509}" destId="{74C6CC72-DA23-48B2-BF38-6143BDA39727}" srcOrd="0" destOrd="0" presId="urn:microsoft.com/office/officeart/2005/8/layout/orgChart1"/>
    <dgm:cxn modelId="{0BAEC73C-4D38-49E1-A28F-CE5011712E86}" type="presOf" srcId="{9CB0F4BF-1F46-4D7E-8590-E916EEEAA74F}" destId="{B4310142-3357-4A2C-9215-9D59C673AA23}" srcOrd="1" destOrd="0" presId="urn:microsoft.com/office/officeart/2005/8/layout/orgChart1"/>
    <dgm:cxn modelId="{A40102C8-58D6-4368-AB9C-FD5AD31EF054}" type="presOf" srcId="{DFB3405B-D179-4D92-AAD9-437F389D112C}" destId="{25CEEF94-21FB-46D8-AF07-765556A1C350}" srcOrd="1" destOrd="0" presId="urn:microsoft.com/office/officeart/2005/8/layout/orgChart1"/>
    <dgm:cxn modelId="{E8C266BA-97DC-4FAC-AD00-7067497F9F78}" type="presOf" srcId="{DE74D0BA-7B9E-4485-9C26-FC2B14702F26}" destId="{78DFDFCE-7913-4264-AB64-0F421918F63B}" srcOrd="1" destOrd="0" presId="urn:microsoft.com/office/officeart/2005/8/layout/orgChart1"/>
    <dgm:cxn modelId="{73C29F46-24DF-4C10-83CF-1071A4C94613}" type="presOf" srcId="{EDB30682-1064-4D5C-97B8-628A0F79FA84}" destId="{A4FC9D22-2913-4076-A4E2-12DC6CA488D6}" srcOrd="1" destOrd="0" presId="urn:microsoft.com/office/officeart/2005/8/layout/orgChart1"/>
    <dgm:cxn modelId="{5AD41A97-0252-462C-BD11-D79F45D394A7}" type="presOf" srcId="{D2D65DA0-9AE6-42CC-A741-8BB72FD9EAC4}" destId="{EA100E8A-7BAA-461B-93C2-5C97111756B1}" srcOrd="1" destOrd="0" presId="urn:microsoft.com/office/officeart/2005/8/layout/orgChart1"/>
    <dgm:cxn modelId="{38419632-7DA9-4B68-B6CC-550494D69930}" type="presOf" srcId="{53387B42-9291-4A4F-8EC3-5B51D98EE7CD}" destId="{6F29F04F-D794-46AB-A088-AC74C4B5BA9D}" srcOrd="0" destOrd="0" presId="urn:microsoft.com/office/officeart/2005/8/layout/orgChart1"/>
    <dgm:cxn modelId="{5B615E41-ECE8-4A62-8004-D88424CC8685}" srcId="{620AFB18-E7D5-496B-A60A-7CAB8E0B3339}" destId="{6AAE351E-B868-4284-8E5C-3B14DCC1756F}" srcOrd="6" destOrd="0" parTransId="{EDACA277-7FB0-4EFD-990F-DD2EC1EC3200}" sibTransId="{67183E42-AABC-4CF4-B9B4-FB797AFCF7E9}"/>
    <dgm:cxn modelId="{7A9B7C72-B9D0-40E5-8C36-78C4AF4AB752}" srcId="{57C7DAAF-6496-4D59-9F75-D52BE35292CB}" destId="{9F0D57FE-58CD-441E-8189-15B5BBC6117E}" srcOrd="2" destOrd="0" parTransId="{0D61DB5B-4880-4FF2-87ED-CA4875FAD99C}" sibTransId="{DE6DF326-E97B-4B14-B138-267142900CB6}"/>
    <dgm:cxn modelId="{5C4B3B25-4774-4E4C-ADE7-8F36136E2942}" srcId="{6AAE351E-B868-4284-8E5C-3B14DCC1756F}" destId="{289DD6BC-1A65-4801-A6D5-30CFFA170BD0}" srcOrd="1" destOrd="0" parTransId="{03A7E1DE-45DE-4CBF-AC9D-9838AD51227F}" sibTransId="{369FC5D8-7F8B-473A-992F-53E38D889AC3}"/>
    <dgm:cxn modelId="{F630BF84-FE77-474D-83BF-7DDCBAE5028E}" type="presOf" srcId="{ACFE4C87-8467-461C-A261-235063019F9E}" destId="{63129D03-9478-4F1F-8401-EA2888D1F95E}" srcOrd="0" destOrd="0" presId="urn:microsoft.com/office/officeart/2005/8/layout/orgChart1"/>
    <dgm:cxn modelId="{4C5E48D4-EBB2-488B-9FE7-1A2A9685A9E8}" type="presOf" srcId="{DF14B425-8BC0-4F88-9494-954C0AF1BA90}" destId="{E2077162-95E5-48DE-A46C-47A89603A2D1}" srcOrd="0" destOrd="0" presId="urn:microsoft.com/office/officeart/2005/8/layout/orgChart1"/>
    <dgm:cxn modelId="{51344750-B5FB-4FBB-BC1D-7C975B4A5EA8}" type="presOf" srcId="{78D8CA27-00C4-495F-8638-A7900512A7F7}" destId="{041D6A8D-4CDB-46AF-85B9-61B813CF230F}" srcOrd="0" destOrd="0" presId="urn:microsoft.com/office/officeart/2005/8/layout/orgChart1"/>
    <dgm:cxn modelId="{FA4EBC59-1F92-4A09-9A1A-8B91205CFD97}" type="presOf" srcId="{D7728D60-510A-4B6F-9709-AD8869B5AC90}" destId="{9C9C373B-56D7-4619-B859-261586511EEB}" srcOrd="0" destOrd="0" presId="urn:microsoft.com/office/officeart/2005/8/layout/orgChart1"/>
    <dgm:cxn modelId="{539A41D1-6C23-40FE-BD8A-BB7A9728773D}" type="presOf" srcId="{620AFB18-E7D5-496B-A60A-7CAB8E0B3339}" destId="{3A21835B-2009-4FFB-8C53-250979E2057F}" srcOrd="0" destOrd="0" presId="urn:microsoft.com/office/officeart/2005/8/layout/orgChart1"/>
    <dgm:cxn modelId="{0AC985F2-AC47-4809-A5D1-293940F3FEDA}" srcId="{DFB3405B-D179-4D92-AAD9-437F389D112C}" destId="{DE74D0BA-7B9E-4485-9C26-FC2B14702F26}" srcOrd="0" destOrd="0" parTransId="{1D1382A1-EDEF-4699-AA37-28D890B9B165}" sibTransId="{46D043A8-9052-4A87-9D3E-F779E912F2FB}"/>
    <dgm:cxn modelId="{7C50B9AD-951B-455C-9C5A-01DFDAE97A9B}" srcId="{6AAE351E-B868-4284-8E5C-3B14DCC1756F}" destId="{C37FD1AB-BD33-427E-B76D-00C779B0A814}" srcOrd="0" destOrd="0" parTransId="{C6D8D87E-E9E3-4E5D-BDCF-2E946726CAC8}" sibTransId="{E96A0A35-DB69-4444-80EF-5109A79DE17C}"/>
    <dgm:cxn modelId="{20375F92-0544-4C8F-8DFC-13D2C68CE4E6}" type="presOf" srcId="{DFB3405B-D179-4D92-AAD9-437F389D112C}" destId="{766E7449-63FD-48C5-B56D-0919F5C4AA5F}" srcOrd="0" destOrd="0" presId="urn:microsoft.com/office/officeart/2005/8/layout/orgChart1"/>
    <dgm:cxn modelId="{E73CC6AF-143F-43E5-9D72-A5822A3F65EE}" type="presOf" srcId="{F70FCA01-A646-45E3-9078-D22203FE6935}" destId="{3F030CA8-C973-480E-B758-88EB53703C7E}" srcOrd="0" destOrd="0" presId="urn:microsoft.com/office/officeart/2005/8/layout/orgChart1"/>
    <dgm:cxn modelId="{6E5F661F-1895-44A7-8BE1-8CFD584EB814}" type="presOf" srcId="{94EBCD78-A06F-4F48-A241-CB89DDD21ADB}" destId="{3B7041C0-FD27-4C00-8348-4F036B17C8EB}" srcOrd="0" destOrd="0" presId="urn:microsoft.com/office/officeart/2005/8/layout/orgChart1"/>
    <dgm:cxn modelId="{56F5A1B0-F696-4DB3-A96F-0DEAA7154FBB}" type="presOf" srcId="{0D61DB5B-4880-4FF2-87ED-CA4875FAD99C}" destId="{D51656AE-C1BE-4061-93F6-9064ADE339B8}" srcOrd="0" destOrd="0" presId="urn:microsoft.com/office/officeart/2005/8/layout/orgChart1"/>
    <dgm:cxn modelId="{24443C3F-5341-4144-AEB4-BEFEA027E30F}" type="presOf" srcId="{2EF8120F-CE4F-40BD-81C8-B2839689BF38}" destId="{6F223CF9-3CBF-478C-AE08-9AFF76F3E94E}" srcOrd="1" destOrd="0" presId="urn:microsoft.com/office/officeart/2005/8/layout/orgChart1"/>
    <dgm:cxn modelId="{B6E37CD3-A07C-4F0E-831A-DC09C3513E77}" type="presOf" srcId="{9F34E73B-BF02-4D6F-A4B8-92AB4F13817F}" destId="{5289943B-EE89-4AA6-8507-7117B837A2A3}" srcOrd="0" destOrd="0" presId="urn:microsoft.com/office/officeart/2005/8/layout/orgChart1"/>
    <dgm:cxn modelId="{1E4EE6F8-0426-47A7-A80B-1B0F77037D0A}" type="presOf" srcId="{7AEE5DC8-8119-437B-8E2F-C3DCA278104C}" destId="{4968B1BD-9ABC-467A-ABAA-70900277B06A}" srcOrd="1" destOrd="0" presId="urn:microsoft.com/office/officeart/2005/8/layout/orgChart1"/>
    <dgm:cxn modelId="{722F63D2-C6C6-4A56-BB1A-A5AB9B6A118A}" type="presOf" srcId="{BE814383-0BC5-460A-9C7F-762B556085AC}" destId="{0892F9C1-6B06-44C6-BF13-951B075B6E98}" srcOrd="0" destOrd="0" presId="urn:microsoft.com/office/officeart/2005/8/layout/orgChart1"/>
    <dgm:cxn modelId="{96B68844-3B77-47C7-916A-B210B873F27A}" type="presOf" srcId="{E78BA708-3158-4D70-8DC5-9AB040F14081}" destId="{29733306-0CAA-4679-B69E-CF0B62D33B26}" srcOrd="1" destOrd="0" presId="urn:microsoft.com/office/officeart/2005/8/layout/orgChart1"/>
    <dgm:cxn modelId="{95354EFF-471D-4F98-ADBC-9018A28EA027}" type="presOf" srcId="{F1759E5C-4ACA-4A8C-BF88-FE554DA43C23}" destId="{6D7DE165-E688-4BF8-92E2-3F1CF9AE3505}" srcOrd="0" destOrd="0" presId="urn:microsoft.com/office/officeart/2005/8/layout/orgChart1"/>
    <dgm:cxn modelId="{316DC804-92F0-4E2D-8365-610AC9A934ED}" srcId="{2EF8120F-CE4F-40BD-81C8-B2839689BF38}" destId="{620AFB18-E7D5-496B-A60A-7CAB8E0B3339}" srcOrd="0" destOrd="0" parTransId="{2B7C60C3-028D-4338-B7D5-3A625F5B3CA1}" sibTransId="{C4638E46-6890-4ECD-9C5D-8D1DEF8137A1}"/>
    <dgm:cxn modelId="{87F80B8A-0018-4A96-9550-094A84F07A15}" type="presOf" srcId="{A2D83DAE-AEC2-47D5-A4E4-62E5BB1E5FF8}" destId="{ABF92FD7-DB01-4CBF-B30F-2F51FF529A32}" srcOrd="1" destOrd="0" presId="urn:microsoft.com/office/officeart/2005/8/layout/orgChart1"/>
    <dgm:cxn modelId="{5119EA50-24DF-41D7-A5FE-F3E02F56ABE7}" type="presOf" srcId="{D7728D60-510A-4B6F-9709-AD8869B5AC90}" destId="{C92E9DA3-5BAB-4FB7-B7BF-2AE93CABDAE7}" srcOrd="1" destOrd="0" presId="urn:microsoft.com/office/officeart/2005/8/layout/orgChart1"/>
    <dgm:cxn modelId="{6D882212-A13D-4CFE-8009-A2CE2769386B}" type="presOf" srcId="{0987C4D4-4FA3-4376-9B85-F3DFAF73E7FC}" destId="{2E2B4524-725A-4E9E-A7E6-7C610F4655BB}" srcOrd="0" destOrd="0" presId="urn:microsoft.com/office/officeart/2005/8/layout/orgChart1"/>
    <dgm:cxn modelId="{A0C4D269-FD4E-4BA2-A219-8B97747FAA98}" type="presOf" srcId="{DE74D0BA-7B9E-4485-9C26-FC2B14702F26}" destId="{7728640E-9C9A-41D2-8B88-48B03F58F72C}" srcOrd="0" destOrd="0" presId="urn:microsoft.com/office/officeart/2005/8/layout/orgChart1"/>
    <dgm:cxn modelId="{CE2A1A68-5C22-4CCD-86FA-4FD26C1FFCC3}" type="presOf" srcId="{B3AEBB59-2A2E-4B67-90E2-9435EC820AAF}" destId="{61BF8A56-8C44-4D94-9093-66527B6D5C6E}" srcOrd="1" destOrd="0" presId="urn:microsoft.com/office/officeart/2005/8/layout/orgChart1"/>
    <dgm:cxn modelId="{001F6B94-5A09-4BCF-8328-56C0E83656D0}" type="presOf" srcId="{04BDF059-7D23-4234-A212-0495CE88DE13}" destId="{0A54A80F-FBA2-40CD-A7A0-E28C139D7C35}" srcOrd="0" destOrd="0" presId="urn:microsoft.com/office/officeart/2005/8/layout/orgChart1"/>
    <dgm:cxn modelId="{F3C4DD42-8BEA-4BF0-BECB-051DC0E6D287}" type="presOf" srcId="{1025E2FA-5320-466E-AF46-86CF8B54763E}" destId="{984E7434-84F1-4D9F-A4A5-4370C77A81CA}" srcOrd="0" destOrd="0" presId="urn:microsoft.com/office/officeart/2005/8/layout/orgChart1"/>
    <dgm:cxn modelId="{408BCEE2-4E4F-4536-B2A7-2A1A3581A360}" type="presOf" srcId="{8A8B83E6-3D67-4A59-A308-BC811F19B4D9}" destId="{57827914-E833-4241-948F-524FC2A6A9D6}" srcOrd="0" destOrd="0" presId="urn:microsoft.com/office/officeart/2005/8/layout/orgChart1"/>
    <dgm:cxn modelId="{D9116024-B699-4FAA-8F75-B5B0387F9C48}" srcId="{D2D65DA0-9AE6-42CC-A741-8BB72FD9EAC4}" destId="{FADE1F68-FAB5-47F0-AE2D-A8A7A7C42DB2}" srcOrd="1" destOrd="0" parTransId="{DAFE2168-12EE-40E9-8A25-ED270DC4967B}" sibTransId="{2A8EB567-0043-4C51-8C59-ACB2D05EB7D3}"/>
    <dgm:cxn modelId="{8566D72C-1FEC-4C73-94E9-AF47F0AF4580}" type="presOf" srcId="{99B37E08-06F4-4E2A-A92F-FB11C04A301A}" destId="{A6838E4A-CB3C-4B3B-A223-A60BECD5C119}" srcOrd="0" destOrd="0" presId="urn:microsoft.com/office/officeart/2005/8/layout/orgChart1"/>
    <dgm:cxn modelId="{A27BB37D-15F4-4F00-9602-4B030E2C86CB}" type="presOf" srcId="{04BDF059-7D23-4234-A212-0495CE88DE13}" destId="{99FE10CC-AE56-4A1D-8D5F-B333F2F502AD}" srcOrd="1" destOrd="0" presId="urn:microsoft.com/office/officeart/2005/8/layout/orgChart1"/>
    <dgm:cxn modelId="{E49EABA3-1BFC-461C-A7EA-5C01DE743AD8}" type="presOf" srcId="{67467580-C11D-4321-8DB7-D779EE170EAF}" destId="{5C51EC24-41E4-434F-A857-3065A392AB1B}" srcOrd="0" destOrd="0" presId="urn:microsoft.com/office/officeart/2005/8/layout/orgChart1"/>
    <dgm:cxn modelId="{D160FDA7-0A33-47CD-8F05-890A782D5C9C}" type="presOf" srcId="{DAFE2168-12EE-40E9-8A25-ED270DC4967B}" destId="{06CB6ED9-3715-4C01-B08A-6CE01B88B96D}" srcOrd="0" destOrd="0" presId="urn:microsoft.com/office/officeart/2005/8/layout/orgChart1"/>
    <dgm:cxn modelId="{3BA51AEC-0C3C-4A57-BFBF-1C705E42C11D}" type="presOf" srcId="{B7EF9278-A1F8-4415-81F1-0F65E4358A69}" destId="{88306087-173F-41A5-ADBE-77A64D09D34E}" srcOrd="0" destOrd="0" presId="urn:microsoft.com/office/officeart/2005/8/layout/orgChart1"/>
    <dgm:cxn modelId="{D85CC4E3-E074-4E50-857A-922CE2B4A029}" type="presOf" srcId="{AC83B13D-0B3A-4BEB-BD61-80ED35B7B509}" destId="{4961EB1C-FD81-45A0-B603-49E8EB31A4DF}" srcOrd="1" destOrd="0" presId="urn:microsoft.com/office/officeart/2005/8/layout/orgChart1"/>
    <dgm:cxn modelId="{99ED4F63-9D1B-4307-AA4E-2BD6ACCE24CA}" type="presOf" srcId="{300096BC-82FD-40C6-90C9-94FD9F611F79}" destId="{BC094241-1A0B-4F0F-9C3E-8423B90E2293}" srcOrd="1" destOrd="0" presId="urn:microsoft.com/office/officeart/2005/8/layout/orgChart1"/>
    <dgm:cxn modelId="{88605B18-6ACF-4B6C-8828-823D001ED982}" type="presOf" srcId="{2218AF41-4D22-40FE-843A-093205B9F115}" destId="{CE6CE7D4-B606-47F3-ACF3-34C254DCED0C}" srcOrd="0" destOrd="0" presId="urn:microsoft.com/office/officeart/2005/8/layout/orgChart1"/>
    <dgm:cxn modelId="{19A92F46-AE6E-4DDF-99EE-65ACA09ED9B1}" type="presOf" srcId="{9CB0F4BF-1F46-4D7E-8590-E916EEEAA74F}" destId="{0A1B6F54-6EFB-49FE-9D0A-3877E862C7E4}" srcOrd="0" destOrd="0" presId="urn:microsoft.com/office/officeart/2005/8/layout/orgChart1"/>
    <dgm:cxn modelId="{F544AB61-17D5-4F5D-A90C-F6D254C68356}" srcId="{D2D65DA0-9AE6-42CC-A741-8BB72FD9EAC4}" destId="{395F6431-4151-4C8B-944C-D4B317CFBDA9}" srcOrd="0" destOrd="0" parTransId="{08218077-9979-402D-A116-B5308B4ED717}" sibTransId="{D6C1C2B5-0348-48D3-9F37-E032419CF6A6}"/>
    <dgm:cxn modelId="{6CA447CC-CA6F-422D-A08E-BC5736FA1C88}" srcId="{DFB3405B-D179-4D92-AAD9-437F389D112C}" destId="{AE4BA2E6-4EDD-46A0-A0A5-CC325458884F}" srcOrd="1" destOrd="0" parTransId="{8A8B83E6-3D67-4A59-A308-BC811F19B4D9}" sibTransId="{3814C9E4-2F31-48A2-A12B-90FDD707F661}"/>
    <dgm:cxn modelId="{F8F4B41D-7B75-4D10-9A8C-1A7AB89EC137}" type="presOf" srcId="{6D9B8DA5-C056-4616-A41B-5A381320A2A5}" destId="{2D7E0BDE-E397-4B7A-B395-98AC86BEA386}" srcOrd="0" destOrd="0" presId="urn:microsoft.com/office/officeart/2005/8/layout/orgChart1"/>
    <dgm:cxn modelId="{A5C6160F-4439-4443-A180-3485030DBC67}" srcId="{620AFB18-E7D5-496B-A60A-7CAB8E0B3339}" destId="{B3966132-4B4B-4117-A0A4-3CB56F50100B}" srcOrd="0" destOrd="0" parTransId="{2BBAF3A5-7EFD-40FC-A688-212B2496D09B}" sibTransId="{41A209A8-1B40-4B14-8951-DD4B5077D45F}"/>
    <dgm:cxn modelId="{EB0506A4-E2FD-43F8-B8B8-ED59A244A0B6}" type="presOf" srcId="{D9645406-F9CE-42D0-A415-3927AC91CBC3}" destId="{5F189A2C-8CF6-4E38-9F6C-13E904FF12C6}" srcOrd="0" destOrd="0" presId="urn:microsoft.com/office/officeart/2005/8/layout/orgChart1"/>
    <dgm:cxn modelId="{C4943D46-7277-4E1A-8703-3D6540AD62CE}" type="presOf" srcId="{6B724EE6-79F6-4C06-ACAB-AA930346025E}" destId="{DF8DA558-8F20-4313-99DB-A23074A8C28B}" srcOrd="0" destOrd="0" presId="urn:microsoft.com/office/officeart/2005/8/layout/orgChart1"/>
    <dgm:cxn modelId="{A9B581C8-C8F4-4E51-874F-6EF2CA57333D}" type="presOf" srcId="{1D1382A1-EDEF-4699-AA37-28D890B9B165}" destId="{D76C2339-8418-4081-8752-3B1992E65876}" srcOrd="0" destOrd="0" presId="urn:microsoft.com/office/officeart/2005/8/layout/orgChart1"/>
    <dgm:cxn modelId="{E925E3E1-FC2B-4245-BC28-D9100BEA3D2D}" type="presParOf" srcId="{AB05D4CA-0CA9-458A-A5FB-B5B96DD29F83}" destId="{85D7E262-8CE6-462B-977F-50B1CFE53E76}" srcOrd="0" destOrd="0" presId="urn:microsoft.com/office/officeart/2005/8/layout/orgChart1"/>
    <dgm:cxn modelId="{32AF6CD4-52A6-42C5-B7ED-EBD0483A3A80}" type="presParOf" srcId="{85D7E262-8CE6-462B-977F-50B1CFE53E76}" destId="{9D545FF3-F5BB-4D2E-AC81-0FC1FAD87B46}" srcOrd="0" destOrd="0" presId="urn:microsoft.com/office/officeart/2005/8/layout/orgChart1"/>
    <dgm:cxn modelId="{0ED0F3C2-774F-4C52-9F86-DF9E3382E9AB}" type="presParOf" srcId="{9D545FF3-F5BB-4D2E-AC81-0FC1FAD87B46}" destId="{F08CF62B-97F5-480D-B410-FE1680C47B92}" srcOrd="0" destOrd="0" presId="urn:microsoft.com/office/officeart/2005/8/layout/orgChart1"/>
    <dgm:cxn modelId="{6F6ECA17-8C5C-403C-9AB7-BA69FD801B76}" type="presParOf" srcId="{9D545FF3-F5BB-4D2E-AC81-0FC1FAD87B46}" destId="{9A3CF4AD-789E-4944-8B3D-E4A45CD04C36}" srcOrd="1" destOrd="0" presId="urn:microsoft.com/office/officeart/2005/8/layout/orgChart1"/>
    <dgm:cxn modelId="{36E8A168-1B31-42BF-BDBE-9BFA817D5B5C}" type="presParOf" srcId="{85D7E262-8CE6-462B-977F-50B1CFE53E76}" destId="{2AF5D27E-192C-4577-9B90-BF170BE7C983}" srcOrd="1" destOrd="0" presId="urn:microsoft.com/office/officeart/2005/8/layout/orgChart1"/>
    <dgm:cxn modelId="{5B756A4D-F16E-4263-B936-293D741FA2CF}" type="presParOf" srcId="{2AF5D27E-192C-4577-9B90-BF170BE7C983}" destId="{7CB431A8-75C6-4C63-968D-007CB3F39A97}" srcOrd="0" destOrd="0" presId="urn:microsoft.com/office/officeart/2005/8/layout/orgChart1"/>
    <dgm:cxn modelId="{48BD6EFE-CD1F-4465-9301-168A66D66DB6}" type="presParOf" srcId="{2AF5D27E-192C-4577-9B90-BF170BE7C983}" destId="{42F71C30-5614-41B1-B331-2B4984C1F2FB}" srcOrd="1" destOrd="0" presId="urn:microsoft.com/office/officeart/2005/8/layout/orgChart1"/>
    <dgm:cxn modelId="{9FE69965-AEA7-4E76-93DA-805D75A3E9B4}" type="presParOf" srcId="{42F71C30-5614-41B1-B331-2B4984C1F2FB}" destId="{72AF9BE6-8CCE-40C8-A21D-44DD11417357}" srcOrd="0" destOrd="0" presId="urn:microsoft.com/office/officeart/2005/8/layout/orgChart1"/>
    <dgm:cxn modelId="{2309957E-E7F3-4319-85C3-2ABAE75ADD42}" type="presParOf" srcId="{72AF9BE6-8CCE-40C8-A21D-44DD11417357}" destId="{BDC69384-1AA5-4068-B930-9904E4C56F4F}" srcOrd="0" destOrd="0" presId="urn:microsoft.com/office/officeart/2005/8/layout/orgChart1"/>
    <dgm:cxn modelId="{BD13CF85-DCBF-4F1D-BAB8-9B3C009A25A0}" type="presParOf" srcId="{72AF9BE6-8CCE-40C8-A21D-44DD11417357}" destId="{6F223CF9-3CBF-478C-AE08-9AFF76F3E94E}" srcOrd="1" destOrd="0" presId="urn:microsoft.com/office/officeart/2005/8/layout/orgChart1"/>
    <dgm:cxn modelId="{AA4E9A37-2436-4283-985C-A918BB0914D6}" type="presParOf" srcId="{42F71C30-5614-41B1-B331-2B4984C1F2FB}" destId="{82D18DD9-F096-4109-8F5E-0794078DEBED}" srcOrd="1" destOrd="0" presId="urn:microsoft.com/office/officeart/2005/8/layout/orgChart1"/>
    <dgm:cxn modelId="{D162B87A-4ABC-4940-9F8F-52129AB0D686}" type="presParOf" srcId="{82D18DD9-F096-4109-8F5E-0794078DEBED}" destId="{318AD941-4809-413A-83FB-1DC16A2795A1}" srcOrd="0" destOrd="0" presId="urn:microsoft.com/office/officeart/2005/8/layout/orgChart1"/>
    <dgm:cxn modelId="{19C11513-02B5-4430-8B8D-0694BF8A0AE0}" type="presParOf" srcId="{82D18DD9-F096-4109-8F5E-0794078DEBED}" destId="{A26307C9-489E-43A2-B5EE-96EB05985665}" srcOrd="1" destOrd="0" presId="urn:microsoft.com/office/officeart/2005/8/layout/orgChart1"/>
    <dgm:cxn modelId="{73828C47-2453-4DBA-8DAF-7C1C789E51F9}" type="presParOf" srcId="{A26307C9-489E-43A2-B5EE-96EB05985665}" destId="{92404B6B-4FEC-417B-815B-45AC96319A4D}" srcOrd="0" destOrd="0" presId="urn:microsoft.com/office/officeart/2005/8/layout/orgChart1"/>
    <dgm:cxn modelId="{9D8F8DE9-C024-451C-95AE-F9C4D4F77843}" type="presParOf" srcId="{92404B6B-4FEC-417B-815B-45AC96319A4D}" destId="{3A21835B-2009-4FFB-8C53-250979E2057F}" srcOrd="0" destOrd="0" presId="urn:microsoft.com/office/officeart/2005/8/layout/orgChart1"/>
    <dgm:cxn modelId="{1E061E80-69E7-4784-9FCF-2C2F2406DA7A}" type="presParOf" srcId="{92404B6B-4FEC-417B-815B-45AC96319A4D}" destId="{7B157E2E-CB04-4E7F-9CC2-6E63887C4C4A}" srcOrd="1" destOrd="0" presId="urn:microsoft.com/office/officeart/2005/8/layout/orgChart1"/>
    <dgm:cxn modelId="{459035B0-C5AD-40F0-95C6-B48B79EAC2F7}" type="presParOf" srcId="{A26307C9-489E-43A2-B5EE-96EB05985665}" destId="{22D0224B-6FFD-4A88-9749-3DD998AD792F}" srcOrd="1" destOrd="0" presId="urn:microsoft.com/office/officeart/2005/8/layout/orgChart1"/>
    <dgm:cxn modelId="{BFFA561B-A515-476D-A8A4-F7F6D4C51D1B}" type="presParOf" srcId="{22D0224B-6FFD-4A88-9749-3DD998AD792F}" destId="{6B73BBFC-D80B-402C-91AE-DE79E9C37D79}" srcOrd="0" destOrd="0" presId="urn:microsoft.com/office/officeart/2005/8/layout/orgChart1"/>
    <dgm:cxn modelId="{1E4B86B7-152A-4C9B-BA5F-EB19C2B4DEB5}" type="presParOf" srcId="{22D0224B-6FFD-4A88-9749-3DD998AD792F}" destId="{958BA06F-A3B8-443E-8AFE-2B1E31917517}" srcOrd="1" destOrd="0" presId="urn:microsoft.com/office/officeart/2005/8/layout/orgChart1"/>
    <dgm:cxn modelId="{4BA48CE5-103E-43A1-BD37-3522F22AEB9A}" type="presParOf" srcId="{958BA06F-A3B8-443E-8AFE-2B1E31917517}" destId="{01136FA1-7588-4236-A008-0152BE898BE7}" srcOrd="0" destOrd="0" presId="urn:microsoft.com/office/officeart/2005/8/layout/orgChart1"/>
    <dgm:cxn modelId="{964ABBA6-D942-45DF-BCED-11F73D4A1AEA}" type="presParOf" srcId="{01136FA1-7588-4236-A008-0152BE898BE7}" destId="{92961B3A-4BB6-4C62-8C33-785F961A4BF4}" srcOrd="0" destOrd="0" presId="urn:microsoft.com/office/officeart/2005/8/layout/orgChart1"/>
    <dgm:cxn modelId="{CDE11725-3717-45AF-8997-E2CBDBA8FE1E}" type="presParOf" srcId="{01136FA1-7588-4236-A008-0152BE898BE7}" destId="{55F29BB1-DD48-43F1-9AE3-E8FF09F2DDBC}" srcOrd="1" destOrd="0" presId="urn:microsoft.com/office/officeart/2005/8/layout/orgChart1"/>
    <dgm:cxn modelId="{634225AA-97ED-4EBB-AC9D-A19821F826E5}" type="presParOf" srcId="{958BA06F-A3B8-443E-8AFE-2B1E31917517}" destId="{8FC616DC-5611-4FD9-A826-70116DAFF877}" srcOrd="1" destOrd="0" presId="urn:microsoft.com/office/officeart/2005/8/layout/orgChart1"/>
    <dgm:cxn modelId="{2062390E-20A1-4D7A-8C13-2FE169D3E6E8}" type="presParOf" srcId="{958BA06F-A3B8-443E-8AFE-2B1E31917517}" destId="{5985FA1C-F2B1-44B5-922C-EB11D366E79E}" srcOrd="2" destOrd="0" presId="urn:microsoft.com/office/officeart/2005/8/layout/orgChart1"/>
    <dgm:cxn modelId="{D85E3739-1241-4B66-B86C-CDEF9D1435ED}" type="presParOf" srcId="{22D0224B-6FFD-4A88-9749-3DD998AD792F}" destId="{DD7F021A-5730-414E-AA52-2B277ED13CB3}" srcOrd="2" destOrd="0" presId="urn:microsoft.com/office/officeart/2005/8/layout/orgChart1"/>
    <dgm:cxn modelId="{B7275D18-6D75-43B3-BE56-022568A932F2}" type="presParOf" srcId="{22D0224B-6FFD-4A88-9749-3DD998AD792F}" destId="{4CF6F48E-B64D-476B-9CE5-E75DBBD81A14}" srcOrd="3" destOrd="0" presId="urn:microsoft.com/office/officeart/2005/8/layout/orgChart1"/>
    <dgm:cxn modelId="{1B4C8172-F19A-4DE5-8221-B53CA7CB38C4}" type="presParOf" srcId="{4CF6F48E-B64D-476B-9CE5-E75DBBD81A14}" destId="{C1CA8399-3A95-4180-A018-4A1785030231}" srcOrd="0" destOrd="0" presId="urn:microsoft.com/office/officeart/2005/8/layout/orgChart1"/>
    <dgm:cxn modelId="{6AF662FE-5716-401A-83C8-624346D5B9D8}" type="presParOf" srcId="{C1CA8399-3A95-4180-A018-4A1785030231}" destId="{D563CDDE-7E91-4FEC-B64B-D7999D42FFB8}" srcOrd="0" destOrd="0" presId="urn:microsoft.com/office/officeart/2005/8/layout/orgChart1"/>
    <dgm:cxn modelId="{1958E16F-1C3F-4F76-A6ED-03CEC13D0B53}" type="presParOf" srcId="{C1CA8399-3A95-4180-A018-4A1785030231}" destId="{ABF92FD7-DB01-4CBF-B30F-2F51FF529A32}" srcOrd="1" destOrd="0" presId="urn:microsoft.com/office/officeart/2005/8/layout/orgChart1"/>
    <dgm:cxn modelId="{5925FB0A-676F-4329-8BE7-39E4D2E2D3B7}" type="presParOf" srcId="{4CF6F48E-B64D-476B-9CE5-E75DBBD81A14}" destId="{D6C732F0-52DE-4DB7-B2A7-8BCAA67434D9}" srcOrd="1" destOrd="0" presId="urn:microsoft.com/office/officeart/2005/8/layout/orgChart1"/>
    <dgm:cxn modelId="{1D743F2E-52BF-4E1C-830F-51C7EC1A14EF}" type="presParOf" srcId="{4CF6F48E-B64D-476B-9CE5-E75DBBD81A14}" destId="{65530FBC-CFEE-42DD-BDB8-43CA7DFCC2CE}" srcOrd="2" destOrd="0" presId="urn:microsoft.com/office/officeart/2005/8/layout/orgChart1"/>
    <dgm:cxn modelId="{81CE7858-7AB1-454A-95A4-6CF1C6ED06FC}" type="presParOf" srcId="{22D0224B-6FFD-4A88-9749-3DD998AD792F}" destId="{3B7041C0-FD27-4C00-8348-4F036B17C8EB}" srcOrd="4" destOrd="0" presId="urn:microsoft.com/office/officeart/2005/8/layout/orgChart1"/>
    <dgm:cxn modelId="{BA18D9A0-457B-49C7-BE9F-6BBA10F13405}" type="presParOf" srcId="{22D0224B-6FFD-4A88-9749-3DD998AD792F}" destId="{52F24193-61FA-4A30-A490-0E80A5EB525C}" srcOrd="5" destOrd="0" presId="urn:microsoft.com/office/officeart/2005/8/layout/orgChart1"/>
    <dgm:cxn modelId="{1A50E7D4-021A-41EF-BCB1-016426C63A15}" type="presParOf" srcId="{52F24193-61FA-4A30-A490-0E80A5EB525C}" destId="{CC5477BD-404B-4483-88C3-2BA5CB974B2C}" srcOrd="0" destOrd="0" presId="urn:microsoft.com/office/officeart/2005/8/layout/orgChart1"/>
    <dgm:cxn modelId="{E939FA30-431D-4048-81F4-272447EBCA02}" type="presParOf" srcId="{CC5477BD-404B-4483-88C3-2BA5CB974B2C}" destId="{6D7DE165-E688-4BF8-92E2-3F1CF9AE3505}" srcOrd="0" destOrd="0" presId="urn:microsoft.com/office/officeart/2005/8/layout/orgChart1"/>
    <dgm:cxn modelId="{EE1319FE-38CD-49E6-9E9B-D632B185CF82}" type="presParOf" srcId="{CC5477BD-404B-4483-88C3-2BA5CB974B2C}" destId="{66A2AA42-70AB-4BB4-8386-45D7DF0E4632}" srcOrd="1" destOrd="0" presId="urn:microsoft.com/office/officeart/2005/8/layout/orgChart1"/>
    <dgm:cxn modelId="{A4859E54-C793-4F60-9CF0-E2772AAC7FF9}" type="presParOf" srcId="{52F24193-61FA-4A30-A490-0E80A5EB525C}" destId="{D1887B77-F246-42F3-B013-1AD6BA589166}" srcOrd="1" destOrd="0" presId="urn:microsoft.com/office/officeart/2005/8/layout/orgChart1"/>
    <dgm:cxn modelId="{4D518F19-F549-4EED-B84F-65FA6370A182}" type="presParOf" srcId="{52F24193-61FA-4A30-A490-0E80A5EB525C}" destId="{CD9B5350-A14D-453E-AC1F-B43B4B8DC239}" srcOrd="2" destOrd="0" presId="urn:microsoft.com/office/officeart/2005/8/layout/orgChart1"/>
    <dgm:cxn modelId="{1AC8BDA3-38DB-4F91-8DAE-64C5C5007B70}" type="presParOf" srcId="{22D0224B-6FFD-4A88-9749-3DD998AD792F}" destId="{984E7434-84F1-4D9F-A4A5-4370C77A81CA}" srcOrd="6" destOrd="0" presId="urn:microsoft.com/office/officeart/2005/8/layout/orgChart1"/>
    <dgm:cxn modelId="{D4280229-36B0-44EA-AE5A-DB85CBBD8897}" type="presParOf" srcId="{22D0224B-6FFD-4A88-9749-3DD998AD792F}" destId="{F20B54DF-D7D1-4B60-8F71-1E719E30394D}" srcOrd="7" destOrd="0" presId="urn:microsoft.com/office/officeart/2005/8/layout/orgChart1"/>
    <dgm:cxn modelId="{0F718053-F23F-4A86-AC19-9EB0C735E720}" type="presParOf" srcId="{F20B54DF-D7D1-4B60-8F71-1E719E30394D}" destId="{16DD1E2C-81EC-4DDF-92F3-A5065982351D}" srcOrd="0" destOrd="0" presId="urn:microsoft.com/office/officeart/2005/8/layout/orgChart1"/>
    <dgm:cxn modelId="{E6A1CFB0-6E2D-45E3-9CC1-462034833274}" type="presParOf" srcId="{16DD1E2C-81EC-4DDF-92F3-A5065982351D}" destId="{24911788-ABBF-409F-9EAA-9E403CB334BD}" srcOrd="0" destOrd="0" presId="urn:microsoft.com/office/officeart/2005/8/layout/orgChart1"/>
    <dgm:cxn modelId="{210DA0C8-22FE-4FC3-9CDA-452C85C5F384}" type="presParOf" srcId="{16DD1E2C-81EC-4DDF-92F3-A5065982351D}" destId="{29733306-0CAA-4679-B69E-CF0B62D33B26}" srcOrd="1" destOrd="0" presId="urn:microsoft.com/office/officeart/2005/8/layout/orgChart1"/>
    <dgm:cxn modelId="{342D7B01-4867-4D1B-B7EB-0B84FAAE5633}" type="presParOf" srcId="{F20B54DF-D7D1-4B60-8F71-1E719E30394D}" destId="{3CDBCD05-9FC8-4C39-B3EB-A70ABD441912}" srcOrd="1" destOrd="0" presId="urn:microsoft.com/office/officeart/2005/8/layout/orgChart1"/>
    <dgm:cxn modelId="{6C46E416-C6FC-4CDC-BAD8-E91B7696628A}" type="presParOf" srcId="{F20B54DF-D7D1-4B60-8F71-1E719E30394D}" destId="{3FE80ED6-350B-4231-8004-77CDD20C3A4D}" srcOrd="2" destOrd="0" presId="urn:microsoft.com/office/officeart/2005/8/layout/orgChart1"/>
    <dgm:cxn modelId="{25F6A241-D3E9-42EA-9B71-2922C2C7CBEA}" type="presParOf" srcId="{22D0224B-6FFD-4A88-9749-3DD998AD792F}" destId="{95B98C75-415C-4CCC-8665-33923B13E12A}" srcOrd="8" destOrd="0" presId="urn:microsoft.com/office/officeart/2005/8/layout/orgChart1"/>
    <dgm:cxn modelId="{CB26E61E-056E-4947-A5DC-3727F8124E84}" type="presParOf" srcId="{22D0224B-6FFD-4A88-9749-3DD998AD792F}" destId="{5E8A24E4-D42F-417C-A870-12C5814D9E5F}" srcOrd="9" destOrd="0" presId="urn:microsoft.com/office/officeart/2005/8/layout/orgChart1"/>
    <dgm:cxn modelId="{9C28921B-A99E-4F1B-BB99-59D1D4EF968C}" type="presParOf" srcId="{5E8A24E4-D42F-417C-A870-12C5814D9E5F}" destId="{C89E5A52-D40B-4796-9CFB-E0C2A2B7C76E}" srcOrd="0" destOrd="0" presId="urn:microsoft.com/office/officeart/2005/8/layout/orgChart1"/>
    <dgm:cxn modelId="{81DD2813-4DB0-4A32-9AA8-8DCC43B2740B}" type="presParOf" srcId="{C89E5A52-D40B-4796-9CFB-E0C2A2B7C76E}" destId="{D5C89AC4-27E8-423B-A461-58BE004E7A72}" srcOrd="0" destOrd="0" presId="urn:microsoft.com/office/officeart/2005/8/layout/orgChart1"/>
    <dgm:cxn modelId="{C4CF7263-8F07-4046-BFA4-B3819030B043}" type="presParOf" srcId="{C89E5A52-D40B-4796-9CFB-E0C2A2B7C76E}" destId="{61BF8A56-8C44-4D94-9093-66527B6D5C6E}" srcOrd="1" destOrd="0" presId="urn:microsoft.com/office/officeart/2005/8/layout/orgChart1"/>
    <dgm:cxn modelId="{EFE08CDD-2CB6-42D5-B53A-D23D990C5484}" type="presParOf" srcId="{5E8A24E4-D42F-417C-A870-12C5814D9E5F}" destId="{3E9E5D87-A4F2-48E7-9EFC-AC233F4C7744}" srcOrd="1" destOrd="0" presId="urn:microsoft.com/office/officeart/2005/8/layout/orgChart1"/>
    <dgm:cxn modelId="{BEF27AC9-FB94-433E-B342-AF8A34B152E3}" type="presParOf" srcId="{5E8A24E4-D42F-417C-A870-12C5814D9E5F}" destId="{CF36D102-0066-4EF5-97C2-F39F1C66FDBB}" srcOrd="2" destOrd="0" presId="urn:microsoft.com/office/officeart/2005/8/layout/orgChart1"/>
    <dgm:cxn modelId="{CDBAB199-AEBA-4764-9C0E-31E0A6148824}" type="presParOf" srcId="{22D0224B-6FFD-4A88-9749-3DD998AD792F}" destId="{DFF431C7-88DD-4425-B85A-E2EA99818268}" srcOrd="10" destOrd="0" presId="urn:microsoft.com/office/officeart/2005/8/layout/orgChart1"/>
    <dgm:cxn modelId="{02FA0816-D3A8-4C07-8D71-CCE613C09ED0}" type="presParOf" srcId="{22D0224B-6FFD-4A88-9749-3DD998AD792F}" destId="{AD9B551B-3E9B-4CFA-8CC3-53390137A0F5}" srcOrd="11" destOrd="0" presId="urn:microsoft.com/office/officeart/2005/8/layout/orgChart1"/>
    <dgm:cxn modelId="{104A941B-822D-4B12-B6B1-7CFBF096DFF6}" type="presParOf" srcId="{AD9B551B-3E9B-4CFA-8CC3-53390137A0F5}" destId="{4248E548-67AB-4744-8716-124B1878B10D}" srcOrd="0" destOrd="0" presId="urn:microsoft.com/office/officeart/2005/8/layout/orgChart1"/>
    <dgm:cxn modelId="{B910BB20-46ED-48F0-BE58-8880A5FEB331}" type="presParOf" srcId="{4248E548-67AB-4744-8716-124B1878B10D}" destId="{343957A8-DF2B-4DA5-A434-B8073A3FEAE3}" srcOrd="0" destOrd="0" presId="urn:microsoft.com/office/officeart/2005/8/layout/orgChart1"/>
    <dgm:cxn modelId="{ED487497-F138-4DD9-8B49-C571F4344D3A}" type="presParOf" srcId="{4248E548-67AB-4744-8716-124B1878B10D}" destId="{FD898992-6129-4993-A58B-ECE76DD0CC4A}" srcOrd="1" destOrd="0" presId="urn:microsoft.com/office/officeart/2005/8/layout/orgChart1"/>
    <dgm:cxn modelId="{8987D1CD-45D7-4911-8BF2-CCD2369C2A41}" type="presParOf" srcId="{AD9B551B-3E9B-4CFA-8CC3-53390137A0F5}" destId="{682256B8-9362-40A3-A574-2A0A82D5E403}" srcOrd="1" destOrd="0" presId="urn:microsoft.com/office/officeart/2005/8/layout/orgChart1"/>
    <dgm:cxn modelId="{B1C925FE-2D59-4661-AAAA-1CC9CF643F16}" type="presParOf" srcId="{682256B8-9362-40A3-A574-2A0A82D5E403}" destId="{D8F8EABC-F4BF-4F77-A015-9DA8C633F64E}" srcOrd="0" destOrd="0" presId="urn:microsoft.com/office/officeart/2005/8/layout/orgChart1"/>
    <dgm:cxn modelId="{FF691701-79E5-4A67-BAA8-F915DAF321E4}" type="presParOf" srcId="{682256B8-9362-40A3-A574-2A0A82D5E403}" destId="{114CEC12-BF90-4F93-815C-3A9E14A785F4}" srcOrd="1" destOrd="0" presId="urn:microsoft.com/office/officeart/2005/8/layout/orgChart1"/>
    <dgm:cxn modelId="{DBCDC1E3-F1F9-4F9E-BF00-34CE79840E29}" type="presParOf" srcId="{114CEC12-BF90-4F93-815C-3A9E14A785F4}" destId="{08E6B781-B1B8-4C45-9481-BC811EE6FDA7}" srcOrd="0" destOrd="0" presId="urn:microsoft.com/office/officeart/2005/8/layout/orgChart1"/>
    <dgm:cxn modelId="{1CCE9830-63CA-4C7D-A6FB-8483ADA5013E}" type="presParOf" srcId="{08E6B781-B1B8-4C45-9481-BC811EE6FDA7}" destId="{443751C0-C584-4458-B9B4-601C10F5CCFE}" srcOrd="0" destOrd="0" presId="urn:microsoft.com/office/officeart/2005/8/layout/orgChart1"/>
    <dgm:cxn modelId="{39612F72-F849-4474-8579-1077D04FDFDC}" type="presParOf" srcId="{08E6B781-B1B8-4C45-9481-BC811EE6FDA7}" destId="{BC094241-1A0B-4F0F-9C3E-8423B90E2293}" srcOrd="1" destOrd="0" presId="urn:microsoft.com/office/officeart/2005/8/layout/orgChart1"/>
    <dgm:cxn modelId="{FA879A31-B3B6-40C3-A316-C325AFE144A4}" type="presParOf" srcId="{114CEC12-BF90-4F93-815C-3A9E14A785F4}" destId="{7ECA164E-E8D2-481C-80FF-706A6525932A}" srcOrd="1" destOrd="0" presId="urn:microsoft.com/office/officeart/2005/8/layout/orgChart1"/>
    <dgm:cxn modelId="{17861AAE-8F4A-4920-991D-491BDD1716D4}" type="presParOf" srcId="{114CEC12-BF90-4F93-815C-3A9E14A785F4}" destId="{486034C1-6DDB-4CB5-A4B4-3C1FCD7A44F8}" srcOrd="2" destOrd="0" presId="urn:microsoft.com/office/officeart/2005/8/layout/orgChart1"/>
    <dgm:cxn modelId="{3FD99B2E-2C25-4635-84FD-71C2E462ACF2}" type="presParOf" srcId="{AD9B551B-3E9B-4CFA-8CC3-53390137A0F5}" destId="{15F6A88C-483C-462A-9E9E-D46906EEDA3C}" srcOrd="2" destOrd="0" presId="urn:microsoft.com/office/officeart/2005/8/layout/orgChart1"/>
    <dgm:cxn modelId="{8FB98E6C-B5CC-4423-A060-2E8865662070}" type="presParOf" srcId="{22D0224B-6FFD-4A88-9749-3DD998AD792F}" destId="{7B081D5D-3E4E-40BD-B89B-6C69466B2EF2}" srcOrd="12" destOrd="0" presId="urn:microsoft.com/office/officeart/2005/8/layout/orgChart1"/>
    <dgm:cxn modelId="{CED31893-008C-4775-865A-A0389AC50413}" type="presParOf" srcId="{22D0224B-6FFD-4A88-9749-3DD998AD792F}" destId="{99F48F25-B60B-4587-A943-CB0E17C44C9B}" srcOrd="13" destOrd="0" presId="urn:microsoft.com/office/officeart/2005/8/layout/orgChart1"/>
    <dgm:cxn modelId="{0D08AC0E-FBC7-4FE6-83BA-A01AD2ECB669}" type="presParOf" srcId="{99F48F25-B60B-4587-A943-CB0E17C44C9B}" destId="{931A5A62-5CFF-42AD-A9F9-E4FA2DD00CC6}" srcOrd="0" destOrd="0" presId="urn:microsoft.com/office/officeart/2005/8/layout/orgChart1"/>
    <dgm:cxn modelId="{6076022D-96AD-4E55-8B39-92A03C0C4169}" type="presParOf" srcId="{931A5A62-5CFF-42AD-A9F9-E4FA2DD00CC6}" destId="{182C067C-5FD3-4365-AE7A-BDEFD1AFE937}" srcOrd="0" destOrd="0" presId="urn:microsoft.com/office/officeart/2005/8/layout/orgChart1"/>
    <dgm:cxn modelId="{0A5790D1-0844-4F72-9C73-99D1AED7632A}" type="presParOf" srcId="{931A5A62-5CFF-42AD-A9F9-E4FA2DD00CC6}" destId="{A1A355B3-BB42-4701-A10F-8A99BFE577C3}" srcOrd="1" destOrd="0" presId="urn:microsoft.com/office/officeart/2005/8/layout/orgChart1"/>
    <dgm:cxn modelId="{8354E49A-E844-462D-8154-048A7B8FEFDE}" type="presParOf" srcId="{99F48F25-B60B-4587-A943-CB0E17C44C9B}" destId="{49A5C60B-C2E3-483E-BDB2-084853E2B168}" srcOrd="1" destOrd="0" presId="urn:microsoft.com/office/officeart/2005/8/layout/orgChart1"/>
    <dgm:cxn modelId="{DE2D6F2B-8575-4F9B-B167-16CE47CD4D55}" type="presParOf" srcId="{49A5C60B-C2E3-483E-BDB2-084853E2B168}" destId="{19D466F5-8F2A-49A2-A2DD-30E231D6C86A}" srcOrd="0" destOrd="0" presId="urn:microsoft.com/office/officeart/2005/8/layout/orgChart1"/>
    <dgm:cxn modelId="{01AE20AF-ACB2-4C9E-8960-8FB33F01F0A0}" type="presParOf" srcId="{49A5C60B-C2E3-483E-BDB2-084853E2B168}" destId="{5EBC543C-77D2-4920-9A8D-CADD5B690406}" srcOrd="1" destOrd="0" presId="urn:microsoft.com/office/officeart/2005/8/layout/orgChart1"/>
    <dgm:cxn modelId="{A127CAF6-CD4F-4450-BEFE-F814F81530FB}" type="presParOf" srcId="{5EBC543C-77D2-4920-9A8D-CADD5B690406}" destId="{8BB38DA9-5CCE-4583-99BF-50FF4CDE365C}" srcOrd="0" destOrd="0" presId="urn:microsoft.com/office/officeart/2005/8/layout/orgChart1"/>
    <dgm:cxn modelId="{2820FEC5-0329-402C-A76D-E0B843616B38}" type="presParOf" srcId="{8BB38DA9-5CCE-4583-99BF-50FF4CDE365C}" destId="{7D113B50-C931-44FF-AF19-906587A588B2}" srcOrd="0" destOrd="0" presId="urn:microsoft.com/office/officeart/2005/8/layout/orgChart1"/>
    <dgm:cxn modelId="{11355624-6A16-43BA-B7A1-A4C392D9ED72}" type="presParOf" srcId="{8BB38DA9-5CCE-4583-99BF-50FF4CDE365C}" destId="{67D847A7-429A-4FB6-9B19-B1CCA19DA863}" srcOrd="1" destOrd="0" presId="urn:microsoft.com/office/officeart/2005/8/layout/orgChart1"/>
    <dgm:cxn modelId="{A58BE348-F08E-41C0-BB1D-71E2876D6E68}" type="presParOf" srcId="{5EBC543C-77D2-4920-9A8D-CADD5B690406}" destId="{3DA8FD17-4CB4-4AB4-BAF7-50312EE66D56}" srcOrd="1" destOrd="0" presId="urn:microsoft.com/office/officeart/2005/8/layout/orgChart1"/>
    <dgm:cxn modelId="{CA0404F1-D517-4023-8391-DA01B458E01A}" type="presParOf" srcId="{5EBC543C-77D2-4920-9A8D-CADD5B690406}" destId="{EABBDAF4-6630-49D0-AEB4-55F627B7D757}" srcOrd="2" destOrd="0" presId="urn:microsoft.com/office/officeart/2005/8/layout/orgChart1"/>
    <dgm:cxn modelId="{E54E490B-9BF4-4A05-9356-85BF2ECAAA2D}" type="presParOf" srcId="{49A5C60B-C2E3-483E-BDB2-084853E2B168}" destId="{590F8FE0-3C8C-4376-8C39-6F6BA462C11D}" srcOrd="2" destOrd="0" presId="urn:microsoft.com/office/officeart/2005/8/layout/orgChart1"/>
    <dgm:cxn modelId="{3D83D2D8-33C1-4A74-ACC9-AA2EB12E8461}" type="presParOf" srcId="{49A5C60B-C2E3-483E-BDB2-084853E2B168}" destId="{8087A097-3F1C-45BE-AB0B-67494C9F355C}" srcOrd="3" destOrd="0" presId="urn:microsoft.com/office/officeart/2005/8/layout/orgChart1"/>
    <dgm:cxn modelId="{68215F24-E2E0-46B9-849A-3074B6550240}" type="presParOf" srcId="{8087A097-3F1C-45BE-AB0B-67494C9F355C}" destId="{FAB9510B-BB6F-4D92-8D44-35DA82658251}" srcOrd="0" destOrd="0" presId="urn:microsoft.com/office/officeart/2005/8/layout/orgChart1"/>
    <dgm:cxn modelId="{405B70E7-ED66-4837-AA4C-BC1686BE99F1}" type="presParOf" srcId="{FAB9510B-BB6F-4D92-8D44-35DA82658251}" destId="{36AB4C6E-C9F7-4F97-98D6-5A3A8DE05BC0}" srcOrd="0" destOrd="0" presId="urn:microsoft.com/office/officeart/2005/8/layout/orgChart1"/>
    <dgm:cxn modelId="{E9521CC9-0A37-49AA-B4A3-6B29514ADF26}" type="presParOf" srcId="{FAB9510B-BB6F-4D92-8D44-35DA82658251}" destId="{DF7705BE-2493-4329-B013-D9DE9351E0A8}" srcOrd="1" destOrd="0" presId="urn:microsoft.com/office/officeart/2005/8/layout/orgChart1"/>
    <dgm:cxn modelId="{909D819D-3521-4198-862C-0A27C063D833}" type="presParOf" srcId="{8087A097-3F1C-45BE-AB0B-67494C9F355C}" destId="{8178EC3D-2D6D-438E-9400-83564989FCF8}" srcOrd="1" destOrd="0" presId="urn:microsoft.com/office/officeart/2005/8/layout/orgChart1"/>
    <dgm:cxn modelId="{E5A20965-84EA-41CD-B8E7-097B1BF08E1E}" type="presParOf" srcId="{8087A097-3F1C-45BE-AB0B-67494C9F355C}" destId="{D7C543DF-2F30-452C-9E7B-1AAFECFD6E2C}" srcOrd="2" destOrd="0" presId="urn:microsoft.com/office/officeart/2005/8/layout/orgChart1"/>
    <dgm:cxn modelId="{5427B9E1-462F-4877-A20D-32A3ADA66485}" type="presParOf" srcId="{99F48F25-B60B-4587-A943-CB0E17C44C9B}" destId="{3E909D28-87FA-409A-9562-5D99F8C6A4AF}" srcOrd="2" destOrd="0" presId="urn:microsoft.com/office/officeart/2005/8/layout/orgChart1"/>
    <dgm:cxn modelId="{3E60D1E1-083F-4D99-A750-E2C0D3CD9D3A}" type="presParOf" srcId="{A26307C9-489E-43A2-B5EE-96EB05985665}" destId="{B67EA2A2-9180-4A3D-B835-38423387445B}" srcOrd="2" destOrd="0" presId="urn:microsoft.com/office/officeart/2005/8/layout/orgChart1"/>
    <dgm:cxn modelId="{EE1817E4-3E62-4FD7-B8FF-3305FD880A92}" type="presParOf" srcId="{42F71C30-5614-41B1-B331-2B4984C1F2FB}" destId="{108246B9-E4A0-498F-B223-E0BA4CC9AB0E}" srcOrd="2" destOrd="0" presId="urn:microsoft.com/office/officeart/2005/8/layout/orgChart1"/>
    <dgm:cxn modelId="{CB2D9608-B606-4AC2-AE42-5A139343C918}" type="presParOf" srcId="{2AF5D27E-192C-4577-9B90-BF170BE7C983}" destId="{D51656AE-C1BE-4061-93F6-9064ADE339B8}" srcOrd="2" destOrd="0" presId="urn:microsoft.com/office/officeart/2005/8/layout/orgChart1"/>
    <dgm:cxn modelId="{1DF9859D-C427-4A1F-9150-DE04707E6DCA}" type="presParOf" srcId="{2AF5D27E-192C-4577-9B90-BF170BE7C983}" destId="{C2E3E9F1-0178-43E3-9155-BCD07D21952B}" srcOrd="3" destOrd="0" presId="urn:microsoft.com/office/officeart/2005/8/layout/orgChart1"/>
    <dgm:cxn modelId="{BFF1055D-227A-4C25-96BD-5463C021B6B8}" type="presParOf" srcId="{C2E3E9F1-0178-43E3-9155-BCD07D21952B}" destId="{485F0626-13A7-48B5-B5A1-C46A7C37F5EB}" srcOrd="0" destOrd="0" presId="urn:microsoft.com/office/officeart/2005/8/layout/orgChart1"/>
    <dgm:cxn modelId="{54306E61-19DD-4E96-968D-DAA276EE0BD1}" type="presParOf" srcId="{485F0626-13A7-48B5-B5A1-C46A7C37F5EB}" destId="{ECE84A1D-55AD-4E81-ABD8-4E7AA3955750}" srcOrd="0" destOrd="0" presId="urn:microsoft.com/office/officeart/2005/8/layout/orgChart1"/>
    <dgm:cxn modelId="{68F200E8-2779-446C-AD1D-78AD57421E8C}" type="presParOf" srcId="{485F0626-13A7-48B5-B5A1-C46A7C37F5EB}" destId="{EF777283-8736-4DDD-97F5-F0C3859F3295}" srcOrd="1" destOrd="0" presId="urn:microsoft.com/office/officeart/2005/8/layout/orgChart1"/>
    <dgm:cxn modelId="{66CD9776-4EE5-43D1-8B1F-F33B09946F00}" type="presParOf" srcId="{C2E3E9F1-0178-43E3-9155-BCD07D21952B}" destId="{55D4494F-D1D7-4041-8255-6B751A6B68EF}" srcOrd="1" destOrd="0" presId="urn:microsoft.com/office/officeart/2005/8/layout/orgChart1"/>
    <dgm:cxn modelId="{A0D62C57-C504-4289-91CE-8C49A46225A5}" type="presParOf" srcId="{55D4494F-D1D7-4041-8255-6B751A6B68EF}" destId="{E2077162-95E5-48DE-A46C-47A89603A2D1}" srcOrd="0" destOrd="0" presId="urn:microsoft.com/office/officeart/2005/8/layout/orgChart1"/>
    <dgm:cxn modelId="{5A361DB1-7911-4566-B574-5166A2900DC6}" type="presParOf" srcId="{55D4494F-D1D7-4041-8255-6B751A6B68EF}" destId="{C20E2690-CB79-4C1B-B2AD-B7D313B8A134}" srcOrd="1" destOrd="0" presId="urn:microsoft.com/office/officeart/2005/8/layout/orgChart1"/>
    <dgm:cxn modelId="{CAB69E91-D962-49EF-A408-5B3E7BD174B0}" type="presParOf" srcId="{C20E2690-CB79-4C1B-B2AD-B7D313B8A134}" destId="{A0EAEFC9-6E2C-458D-8DEE-595E20D923D5}" srcOrd="0" destOrd="0" presId="urn:microsoft.com/office/officeart/2005/8/layout/orgChart1"/>
    <dgm:cxn modelId="{3A330322-0CDE-409A-A29F-E83D8784FB31}" type="presParOf" srcId="{A0EAEFC9-6E2C-458D-8DEE-595E20D923D5}" destId="{766E7449-63FD-48C5-B56D-0919F5C4AA5F}" srcOrd="0" destOrd="0" presId="urn:microsoft.com/office/officeart/2005/8/layout/orgChart1"/>
    <dgm:cxn modelId="{9C0A56B7-E301-4349-9490-A728B96574F4}" type="presParOf" srcId="{A0EAEFC9-6E2C-458D-8DEE-595E20D923D5}" destId="{25CEEF94-21FB-46D8-AF07-765556A1C350}" srcOrd="1" destOrd="0" presId="urn:microsoft.com/office/officeart/2005/8/layout/orgChart1"/>
    <dgm:cxn modelId="{D559B9C3-D3D7-47F0-9072-0EE3875C2223}" type="presParOf" srcId="{C20E2690-CB79-4C1B-B2AD-B7D313B8A134}" destId="{7E8B0203-D0B7-4689-8427-477524011A04}" srcOrd="1" destOrd="0" presId="urn:microsoft.com/office/officeart/2005/8/layout/orgChart1"/>
    <dgm:cxn modelId="{79A1C298-EBE0-455F-B19F-1061ACFA0E03}" type="presParOf" srcId="{7E8B0203-D0B7-4689-8427-477524011A04}" destId="{D76C2339-8418-4081-8752-3B1992E65876}" srcOrd="0" destOrd="0" presId="urn:microsoft.com/office/officeart/2005/8/layout/orgChart1"/>
    <dgm:cxn modelId="{50493F82-4E44-424A-820D-0C0E4BFF4739}" type="presParOf" srcId="{7E8B0203-D0B7-4689-8427-477524011A04}" destId="{F982E51A-7B6D-4205-942E-BB1FCEA5F578}" srcOrd="1" destOrd="0" presId="urn:microsoft.com/office/officeart/2005/8/layout/orgChart1"/>
    <dgm:cxn modelId="{F2A6A249-FB5B-41AB-B7C5-E4FB3F3E69F0}" type="presParOf" srcId="{F982E51A-7B6D-4205-942E-BB1FCEA5F578}" destId="{28D1E1EF-21BF-453C-B3E3-AB7B29A4A00E}" srcOrd="0" destOrd="0" presId="urn:microsoft.com/office/officeart/2005/8/layout/orgChart1"/>
    <dgm:cxn modelId="{6A7FD92F-C6D3-4345-A9EF-9D2292B93E51}" type="presParOf" srcId="{28D1E1EF-21BF-453C-B3E3-AB7B29A4A00E}" destId="{7728640E-9C9A-41D2-8B88-48B03F58F72C}" srcOrd="0" destOrd="0" presId="urn:microsoft.com/office/officeart/2005/8/layout/orgChart1"/>
    <dgm:cxn modelId="{6B3AE8EE-4F77-4382-A5FC-571687D4B292}" type="presParOf" srcId="{28D1E1EF-21BF-453C-B3E3-AB7B29A4A00E}" destId="{78DFDFCE-7913-4264-AB64-0F421918F63B}" srcOrd="1" destOrd="0" presId="urn:microsoft.com/office/officeart/2005/8/layout/orgChart1"/>
    <dgm:cxn modelId="{1186ABD0-F44A-4409-8DE9-F14A5084AA42}" type="presParOf" srcId="{F982E51A-7B6D-4205-942E-BB1FCEA5F578}" destId="{1683C595-DF33-4AE6-BA68-28A2D212DB5B}" srcOrd="1" destOrd="0" presId="urn:microsoft.com/office/officeart/2005/8/layout/orgChart1"/>
    <dgm:cxn modelId="{B41CB481-C569-4CFC-A918-6FF6C4862C47}" type="presParOf" srcId="{F982E51A-7B6D-4205-942E-BB1FCEA5F578}" destId="{E894FC88-FC46-4A39-A6A9-03F384DCD245}" srcOrd="2" destOrd="0" presId="urn:microsoft.com/office/officeart/2005/8/layout/orgChart1"/>
    <dgm:cxn modelId="{BD2F46FF-A1F8-4A3A-A31A-8B32E8CB3194}" type="presParOf" srcId="{7E8B0203-D0B7-4689-8427-477524011A04}" destId="{57827914-E833-4241-948F-524FC2A6A9D6}" srcOrd="2" destOrd="0" presId="urn:microsoft.com/office/officeart/2005/8/layout/orgChart1"/>
    <dgm:cxn modelId="{A86E46AD-2D5D-4E3A-A8FD-6E34CBA42224}" type="presParOf" srcId="{7E8B0203-D0B7-4689-8427-477524011A04}" destId="{45230F34-FC9B-477D-AC44-8E352E6A0378}" srcOrd="3" destOrd="0" presId="urn:microsoft.com/office/officeart/2005/8/layout/orgChart1"/>
    <dgm:cxn modelId="{5E3F2FA5-70C6-4F16-AF34-AACFC4BC29FD}" type="presParOf" srcId="{45230F34-FC9B-477D-AC44-8E352E6A0378}" destId="{EF9D25B3-E488-4895-91E9-FA1684CB7642}" srcOrd="0" destOrd="0" presId="urn:microsoft.com/office/officeart/2005/8/layout/orgChart1"/>
    <dgm:cxn modelId="{9D1A7926-ED24-4511-AA48-7ED94DFA9EA6}" type="presParOf" srcId="{EF9D25B3-E488-4895-91E9-FA1684CB7642}" destId="{F0C9AC52-0366-4A2A-A6C1-152C895F0E8E}" srcOrd="0" destOrd="0" presId="urn:microsoft.com/office/officeart/2005/8/layout/orgChart1"/>
    <dgm:cxn modelId="{083C9B7D-DBC5-4F77-9FBD-2EC0256623DA}" type="presParOf" srcId="{EF9D25B3-E488-4895-91E9-FA1684CB7642}" destId="{4CD86093-90DD-4C41-BDED-2477572BA0A4}" srcOrd="1" destOrd="0" presId="urn:microsoft.com/office/officeart/2005/8/layout/orgChart1"/>
    <dgm:cxn modelId="{705D78D0-0FD1-4378-BEE2-9C83C37ECBCE}" type="presParOf" srcId="{45230F34-FC9B-477D-AC44-8E352E6A0378}" destId="{FE05E1FF-60E1-41D3-A894-427F0A3E9AB0}" srcOrd="1" destOrd="0" presId="urn:microsoft.com/office/officeart/2005/8/layout/orgChart1"/>
    <dgm:cxn modelId="{513B88BF-B3EF-485C-906A-00CC7E210F4B}" type="presParOf" srcId="{45230F34-FC9B-477D-AC44-8E352E6A0378}" destId="{2A44B6DC-7E49-4775-BAE9-BCF0F28111A0}" srcOrd="2" destOrd="0" presId="urn:microsoft.com/office/officeart/2005/8/layout/orgChart1"/>
    <dgm:cxn modelId="{FD4B6AFE-48F2-46D2-91FC-8A8FD919A804}" type="presParOf" srcId="{7E8B0203-D0B7-4689-8427-477524011A04}" destId="{F751C57F-CAA7-4F5B-93C4-9DC4D5C3E653}" srcOrd="4" destOrd="0" presId="urn:microsoft.com/office/officeart/2005/8/layout/orgChart1"/>
    <dgm:cxn modelId="{813D50E7-9782-4562-9C62-A00088D6AAE7}" type="presParOf" srcId="{7E8B0203-D0B7-4689-8427-477524011A04}" destId="{E67F0E91-688A-4505-9120-5C20322C401C}" srcOrd="5" destOrd="0" presId="urn:microsoft.com/office/officeart/2005/8/layout/orgChart1"/>
    <dgm:cxn modelId="{158726ED-C406-4A08-9D04-7855AEE4855A}" type="presParOf" srcId="{E67F0E91-688A-4505-9120-5C20322C401C}" destId="{1DFE1281-7EF2-412F-91D0-67F129CAB21D}" srcOrd="0" destOrd="0" presId="urn:microsoft.com/office/officeart/2005/8/layout/orgChart1"/>
    <dgm:cxn modelId="{F580CD22-0691-4126-B635-76F6A21356DD}" type="presParOf" srcId="{1DFE1281-7EF2-412F-91D0-67F129CAB21D}" destId="{9C9C373B-56D7-4619-B859-261586511EEB}" srcOrd="0" destOrd="0" presId="urn:microsoft.com/office/officeart/2005/8/layout/orgChart1"/>
    <dgm:cxn modelId="{7650EBAE-C45D-4F03-8CC6-F7450DF6E4BE}" type="presParOf" srcId="{1DFE1281-7EF2-412F-91D0-67F129CAB21D}" destId="{C92E9DA3-5BAB-4FB7-B7BF-2AE93CABDAE7}" srcOrd="1" destOrd="0" presId="urn:microsoft.com/office/officeart/2005/8/layout/orgChart1"/>
    <dgm:cxn modelId="{4B9E5A63-C2B6-4C8B-B664-6C986E6B7F82}" type="presParOf" srcId="{E67F0E91-688A-4505-9120-5C20322C401C}" destId="{3D47104E-6B51-48C2-85B4-9495A4DD89E3}" srcOrd="1" destOrd="0" presId="urn:microsoft.com/office/officeart/2005/8/layout/orgChart1"/>
    <dgm:cxn modelId="{B1B7D699-E5D9-4395-A74F-EE0BF1CDF97C}" type="presParOf" srcId="{E67F0E91-688A-4505-9120-5C20322C401C}" destId="{3A9C1E33-CA8D-4914-BBDD-07498E897AEE}" srcOrd="2" destOrd="0" presId="urn:microsoft.com/office/officeart/2005/8/layout/orgChart1"/>
    <dgm:cxn modelId="{365F9408-119C-47DD-ACB0-1C9DB67492B0}" type="presParOf" srcId="{C20E2690-CB79-4C1B-B2AD-B7D313B8A134}" destId="{CE03275B-2C5F-4271-9B3A-939087083B2C}" srcOrd="2" destOrd="0" presId="urn:microsoft.com/office/officeart/2005/8/layout/orgChart1"/>
    <dgm:cxn modelId="{6F1312B1-2075-4275-80B5-A2706E8DAFFB}" type="presParOf" srcId="{55D4494F-D1D7-4041-8255-6B751A6B68EF}" destId="{61C7D981-4B52-45A8-9F8B-73E91C0EDF19}" srcOrd="2" destOrd="0" presId="urn:microsoft.com/office/officeart/2005/8/layout/orgChart1"/>
    <dgm:cxn modelId="{6811AC92-73C6-4227-AA7D-7A4C02F035FB}" type="presParOf" srcId="{55D4494F-D1D7-4041-8255-6B751A6B68EF}" destId="{9C8F401D-AADF-41A8-A074-C32BC9E2925E}" srcOrd="3" destOrd="0" presId="urn:microsoft.com/office/officeart/2005/8/layout/orgChart1"/>
    <dgm:cxn modelId="{B7956783-15B0-4DC4-9C2E-1C5738CD3F8E}" type="presParOf" srcId="{9C8F401D-AADF-41A8-A074-C32BC9E2925E}" destId="{CFC6675B-C19E-47F0-B816-98FF9FDEE643}" srcOrd="0" destOrd="0" presId="urn:microsoft.com/office/officeart/2005/8/layout/orgChart1"/>
    <dgm:cxn modelId="{ECDB1C5F-7D69-4EA1-93FE-A841E20E77A4}" type="presParOf" srcId="{CFC6675B-C19E-47F0-B816-98FF9FDEE643}" destId="{E072118A-43DE-4C53-A486-11DDCD1BBA7C}" srcOrd="0" destOrd="0" presId="urn:microsoft.com/office/officeart/2005/8/layout/orgChart1"/>
    <dgm:cxn modelId="{30112E8F-8EAD-4614-B344-D97184D693AD}" type="presParOf" srcId="{CFC6675B-C19E-47F0-B816-98FF9FDEE643}" destId="{D8A71761-6FCC-44ED-AB57-49F5FB286E60}" srcOrd="1" destOrd="0" presId="urn:microsoft.com/office/officeart/2005/8/layout/orgChart1"/>
    <dgm:cxn modelId="{208EFA1C-6617-4C0E-AC27-CF98406431C8}" type="presParOf" srcId="{9C8F401D-AADF-41A8-A074-C32BC9E2925E}" destId="{D79CBB9A-9BDD-4EAC-AC52-CEFF63910268}" srcOrd="1" destOrd="0" presId="urn:microsoft.com/office/officeart/2005/8/layout/orgChart1"/>
    <dgm:cxn modelId="{07E1A3EA-5514-41C0-85C6-8F149A4AEDC2}" type="presParOf" srcId="{D79CBB9A-9BDD-4EAC-AC52-CEFF63910268}" destId="{DAE6116D-A387-47B2-8430-2D425F035A23}" srcOrd="0" destOrd="0" presId="urn:microsoft.com/office/officeart/2005/8/layout/orgChart1"/>
    <dgm:cxn modelId="{1CB46092-236F-464F-A0EA-54B2368787F4}" type="presParOf" srcId="{D79CBB9A-9BDD-4EAC-AC52-CEFF63910268}" destId="{1FB2092E-9974-48AA-B0A6-2938A5A552EF}" srcOrd="1" destOrd="0" presId="urn:microsoft.com/office/officeart/2005/8/layout/orgChart1"/>
    <dgm:cxn modelId="{3F40032B-F091-4BB7-96D6-A4DF324489A0}" type="presParOf" srcId="{1FB2092E-9974-48AA-B0A6-2938A5A552EF}" destId="{12A82901-28F9-4198-BE11-6C41A33544A8}" srcOrd="0" destOrd="0" presId="urn:microsoft.com/office/officeart/2005/8/layout/orgChart1"/>
    <dgm:cxn modelId="{5D032247-3F30-4A63-A6B3-ED85276A962C}" type="presParOf" srcId="{12A82901-28F9-4198-BE11-6C41A33544A8}" destId="{A6838E4A-CB3C-4B3B-A223-A60BECD5C119}" srcOrd="0" destOrd="0" presId="urn:microsoft.com/office/officeart/2005/8/layout/orgChart1"/>
    <dgm:cxn modelId="{2641E0A0-B3CC-4FC1-87E7-24AEC4775D7E}" type="presParOf" srcId="{12A82901-28F9-4198-BE11-6C41A33544A8}" destId="{2B36B792-2CFF-406D-987F-83E1DBDD6A55}" srcOrd="1" destOrd="0" presId="urn:microsoft.com/office/officeart/2005/8/layout/orgChart1"/>
    <dgm:cxn modelId="{99F5B652-2B47-41D9-9D43-910E95B88446}" type="presParOf" srcId="{1FB2092E-9974-48AA-B0A6-2938A5A552EF}" destId="{5C1A65D9-5487-439E-A3C3-15DB0359959A}" srcOrd="1" destOrd="0" presId="urn:microsoft.com/office/officeart/2005/8/layout/orgChart1"/>
    <dgm:cxn modelId="{FADEA0A9-24DB-4C1F-A582-140FE4EBCD1D}" type="presParOf" srcId="{1FB2092E-9974-48AA-B0A6-2938A5A552EF}" destId="{9422C92E-63E8-4EA5-B9AD-03FEC15823D9}" srcOrd="2" destOrd="0" presId="urn:microsoft.com/office/officeart/2005/8/layout/orgChart1"/>
    <dgm:cxn modelId="{8A974780-1B1D-4035-91AA-34D4C24DEE74}" type="presParOf" srcId="{D79CBB9A-9BDD-4EAC-AC52-CEFF63910268}" destId="{3F030CA8-C973-480E-B758-88EB53703C7E}" srcOrd="2" destOrd="0" presId="urn:microsoft.com/office/officeart/2005/8/layout/orgChart1"/>
    <dgm:cxn modelId="{75216BC1-9FD7-4ACD-9F2C-FBEA69F16C48}" type="presParOf" srcId="{D79CBB9A-9BDD-4EAC-AC52-CEFF63910268}" destId="{E81DF1EE-25AA-4FAF-B0FB-EB7B4FFA691A}" srcOrd="3" destOrd="0" presId="urn:microsoft.com/office/officeart/2005/8/layout/orgChart1"/>
    <dgm:cxn modelId="{7EBCCF87-1E93-44E0-95E5-C5440D879F17}" type="presParOf" srcId="{E81DF1EE-25AA-4FAF-B0FB-EB7B4FFA691A}" destId="{57A0C6BD-AA16-446F-8264-B87D110AA02F}" srcOrd="0" destOrd="0" presId="urn:microsoft.com/office/officeart/2005/8/layout/orgChart1"/>
    <dgm:cxn modelId="{F1B8B886-F519-4A6C-9228-1D21D7657F03}" type="presParOf" srcId="{57A0C6BD-AA16-446F-8264-B87D110AA02F}" destId="{041D6A8D-4CDB-46AF-85B9-61B813CF230F}" srcOrd="0" destOrd="0" presId="urn:microsoft.com/office/officeart/2005/8/layout/orgChart1"/>
    <dgm:cxn modelId="{F0C95681-6708-45E9-9A6F-E3880BEEF7C7}" type="presParOf" srcId="{57A0C6BD-AA16-446F-8264-B87D110AA02F}" destId="{7D9EECD1-578E-460A-AE19-6B8368C0EACE}" srcOrd="1" destOrd="0" presId="urn:microsoft.com/office/officeart/2005/8/layout/orgChart1"/>
    <dgm:cxn modelId="{786B1B4E-8F94-4C2F-8E59-BB3DBA37E5D1}" type="presParOf" srcId="{E81DF1EE-25AA-4FAF-B0FB-EB7B4FFA691A}" destId="{88938A89-2B67-4D5B-BE6C-4B5B63E4F003}" srcOrd="1" destOrd="0" presId="urn:microsoft.com/office/officeart/2005/8/layout/orgChart1"/>
    <dgm:cxn modelId="{46DA5507-18F1-434A-9B13-9E6823B1E5B0}" type="presParOf" srcId="{E81DF1EE-25AA-4FAF-B0FB-EB7B4FFA691A}" destId="{89E23B88-DCA0-4AA9-BD63-1F0051BD39E2}" srcOrd="2" destOrd="0" presId="urn:microsoft.com/office/officeart/2005/8/layout/orgChart1"/>
    <dgm:cxn modelId="{A6B95206-AD1F-43A3-AF48-4F291098CEF4}" type="presParOf" srcId="{D79CBB9A-9BDD-4EAC-AC52-CEFF63910268}" destId="{DF8DA558-8F20-4313-99DB-A23074A8C28B}" srcOrd="4" destOrd="0" presId="urn:microsoft.com/office/officeart/2005/8/layout/orgChart1"/>
    <dgm:cxn modelId="{0DDF57D1-0841-478F-B11C-B5F82A236020}" type="presParOf" srcId="{D79CBB9A-9BDD-4EAC-AC52-CEFF63910268}" destId="{217E17C2-8E85-412B-B6F4-98A42D306202}" srcOrd="5" destOrd="0" presId="urn:microsoft.com/office/officeart/2005/8/layout/orgChart1"/>
    <dgm:cxn modelId="{2043C2DC-5B61-4ACA-A034-4E79CB0A1342}" type="presParOf" srcId="{217E17C2-8E85-412B-B6F4-98A42D306202}" destId="{76254755-E681-44DF-A295-0D94BA699AF9}" srcOrd="0" destOrd="0" presId="urn:microsoft.com/office/officeart/2005/8/layout/orgChart1"/>
    <dgm:cxn modelId="{3D023087-6B72-431A-9E54-98A81D43AC94}" type="presParOf" srcId="{76254755-E681-44DF-A295-0D94BA699AF9}" destId="{6F29F04F-D794-46AB-A088-AC74C4B5BA9D}" srcOrd="0" destOrd="0" presId="urn:microsoft.com/office/officeart/2005/8/layout/orgChart1"/>
    <dgm:cxn modelId="{251586A5-0525-4CE8-A895-06C0B34671F3}" type="presParOf" srcId="{76254755-E681-44DF-A295-0D94BA699AF9}" destId="{9AF5110E-6BCD-4AED-9B9D-06C6F9951076}" srcOrd="1" destOrd="0" presId="urn:microsoft.com/office/officeart/2005/8/layout/orgChart1"/>
    <dgm:cxn modelId="{204F240F-5872-4153-B575-9190FCF96C2C}" type="presParOf" srcId="{217E17C2-8E85-412B-B6F4-98A42D306202}" destId="{447CF94D-ADA5-476D-A645-630D8AC1E728}" srcOrd="1" destOrd="0" presId="urn:microsoft.com/office/officeart/2005/8/layout/orgChart1"/>
    <dgm:cxn modelId="{84C3DCAA-48C1-449D-B0D7-ADCC9759C53F}" type="presParOf" srcId="{217E17C2-8E85-412B-B6F4-98A42D306202}" destId="{B099E7CD-4C00-4A60-AB12-1ABDE164CB36}" srcOrd="2" destOrd="0" presId="urn:microsoft.com/office/officeart/2005/8/layout/orgChart1"/>
    <dgm:cxn modelId="{FA64B314-216F-4A8C-AD56-1D0503ACEE28}" type="presParOf" srcId="{D79CBB9A-9BDD-4EAC-AC52-CEFF63910268}" destId="{2E2B4524-725A-4E9E-A7E6-7C610F4655BB}" srcOrd="6" destOrd="0" presId="urn:microsoft.com/office/officeart/2005/8/layout/orgChart1"/>
    <dgm:cxn modelId="{E9A7E71C-E2CD-4B20-95FD-7831A64D5553}" type="presParOf" srcId="{D79CBB9A-9BDD-4EAC-AC52-CEFF63910268}" destId="{D6B8D9DA-3E98-4D02-A329-7D374EA9E774}" srcOrd="7" destOrd="0" presId="urn:microsoft.com/office/officeart/2005/8/layout/orgChart1"/>
    <dgm:cxn modelId="{7F813386-F20C-408B-B8C6-1AD405716034}" type="presParOf" srcId="{D6B8D9DA-3E98-4D02-A329-7D374EA9E774}" destId="{20E32730-B65C-4A75-BD12-D23B1D02CAD2}" srcOrd="0" destOrd="0" presId="urn:microsoft.com/office/officeart/2005/8/layout/orgChart1"/>
    <dgm:cxn modelId="{DC72F2F5-E790-473C-92D7-FF0BE3CF8F1E}" type="presParOf" srcId="{20E32730-B65C-4A75-BD12-D23B1D02CAD2}" destId="{0A1B6F54-6EFB-49FE-9D0A-3877E862C7E4}" srcOrd="0" destOrd="0" presId="urn:microsoft.com/office/officeart/2005/8/layout/orgChart1"/>
    <dgm:cxn modelId="{099B2260-8FDF-4D60-AF16-91075EC3C62C}" type="presParOf" srcId="{20E32730-B65C-4A75-BD12-D23B1D02CAD2}" destId="{B4310142-3357-4A2C-9215-9D59C673AA23}" srcOrd="1" destOrd="0" presId="urn:microsoft.com/office/officeart/2005/8/layout/orgChart1"/>
    <dgm:cxn modelId="{8AF3FCDD-E939-48C0-8494-04712B27EDC5}" type="presParOf" srcId="{D6B8D9DA-3E98-4D02-A329-7D374EA9E774}" destId="{0F0AA98E-DBAD-4929-BED8-6F3AD6F133A4}" srcOrd="1" destOrd="0" presId="urn:microsoft.com/office/officeart/2005/8/layout/orgChart1"/>
    <dgm:cxn modelId="{9C0E30F2-E2EA-4453-AD71-FA541E97D72A}" type="presParOf" srcId="{D6B8D9DA-3E98-4D02-A329-7D374EA9E774}" destId="{419C35A8-51CB-479E-8462-9B8B010391F8}" srcOrd="2" destOrd="0" presId="urn:microsoft.com/office/officeart/2005/8/layout/orgChart1"/>
    <dgm:cxn modelId="{4BE21198-5007-4040-9432-784D593CA5F7}" type="presParOf" srcId="{D79CBB9A-9BDD-4EAC-AC52-CEFF63910268}" destId="{CE6CE7D4-B606-47F3-ACF3-34C254DCED0C}" srcOrd="8" destOrd="0" presId="urn:microsoft.com/office/officeart/2005/8/layout/orgChart1"/>
    <dgm:cxn modelId="{85625632-BF88-4CBB-A3A1-CDF2693EF44B}" type="presParOf" srcId="{D79CBB9A-9BDD-4EAC-AC52-CEFF63910268}" destId="{93887AF6-03D1-4EC7-82C0-41E3F19103D8}" srcOrd="9" destOrd="0" presId="urn:microsoft.com/office/officeart/2005/8/layout/orgChart1"/>
    <dgm:cxn modelId="{5D7B497C-28EF-4138-A9C0-BDA248973A9C}" type="presParOf" srcId="{93887AF6-03D1-4EC7-82C0-41E3F19103D8}" destId="{4F2D2077-4E9E-4C55-A00F-3AB96E6BBEC8}" srcOrd="0" destOrd="0" presId="urn:microsoft.com/office/officeart/2005/8/layout/orgChart1"/>
    <dgm:cxn modelId="{DD77F42F-9457-4705-8067-D0D372FF5110}" type="presParOf" srcId="{4F2D2077-4E9E-4C55-A00F-3AB96E6BBEC8}" destId="{5289943B-EE89-4AA6-8507-7117B837A2A3}" srcOrd="0" destOrd="0" presId="urn:microsoft.com/office/officeart/2005/8/layout/orgChart1"/>
    <dgm:cxn modelId="{A8175F9A-186A-45B0-AFB0-471F4698EF66}" type="presParOf" srcId="{4F2D2077-4E9E-4C55-A00F-3AB96E6BBEC8}" destId="{10646A86-ACAA-4B89-AD2E-18A01564F137}" srcOrd="1" destOrd="0" presId="urn:microsoft.com/office/officeart/2005/8/layout/orgChart1"/>
    <dgm:cxn modelId="{2806444A-6BD6-426D-9E62-1D04D9F2C67F}" type="presParOf" srcId="{93887AF6-03D1-4EC7-82C0-41E3F19103D8}" destId="{ECE59F14-694D-4401-9EF3-B0AE23E15BEF}" srcOrd="1" destOrd="0" presId="urn:microsoft.com/office/officeart/2005/8/layout/orgChart1"/>
    <dgm:cxn modelId="{5F009472-6BBE-4F71-BEB8-41BB043E07A1}" type="presParOf" srcId="{93887AF6-03D1-4EC7-82C0-41E3F19103D8}" destId="{F5CED3D4-F487-44C1-ACAE-8B4CE0344B8B}" srcOrd="2" destOrd="0" presId="urn:microsoft.com/office/officeart/2005/8/layout/orgChart1"/>
    <dgm:cxn modelId="{12BC24CA-09F7-40AB-937E-6DEF8243BC3C}" type="presParOf" srcId="{D79CBB9A-9BDD-4EAC-AC52-CEFF63910268}" destId="{E600B357-B403-46CE-A764-99F45BD686F5}" srcOrd="10" destOrd="0" presId="urn:microsoft.com/office/officeart/2005/8/layout/orgChart1"/>
    <dgm:cxn modelId="{931CDA3C-D2B3-4F2B-9660-40E3735B6609}" type="presParOf" srcId="{D79CBB9A-9BDD-4EAC-AC52-CEFF63910268}" destId="{FE61651A-085E-472B-B796-10B8DC7270A4}" srcOrd="11" destOrd="0" presId="urn:microsoft.com/office/officeart/2005/8/layout/orgChart1"/>
    <dgm:cxn modelId="{5F8F5309-9B3C-4E39-9670-D8BBF5966F46}" type="presParOf" srcId="{FE61651A-085E-472B-B796-10B8DC7270A4}" destId="{55F6064F-9DBE-4042-B98A-7C641C38164C}" srcOrd="0" destOrd="0" presId="urn:microsoft.com/office/officeart/2005/8/layout/orgChart1"/>
    <dgm:cxn modelId="{D6DA9DC8-32F9-4F1E-B4D2-8A6F1FDBDD45}" type="presParOf" srcId="{55F6064F-9DBE-4042-B98A-7C641C38164C}" destId="{208C8E37-DF2D-43C1-8E8B-49CE154EDF68}" srcOrd="0" destOrd="0" presId="urn:microsoft.com/office/officeart/2005/8/layout/orgChart1"/>
    <dgm:cxn modelId="{785BE85D-7719-459F-94F9-ADB808997A88}" type="presParOf" srcId="{55F6064F-9DBE-4042-B98A-7C641C38164C}" destId="{A4FC9D22-2913-4076-A4E2-12DC6CA488D6}" srcOrd="1" destOrd="0" presId="urn:microsoft.com/office/officeart/2005/8/layout/orgChart1"/>
    <dgm:cxn modelId="{9B5695EF-3FFD-4F9B-9646-153684303E55}" type="presParOf" srcId="{FE61651A-085E-472B-B796-10B8DC7270A4}" destId="{1F145201-3EBC-4066-A66E-D6A8D3938D79}" srcOrd="1" destOrd="0" presId="urn:microsoft.com/office/officeart/2005/8/layout/orgChart1"/>
    <dgm:cxn modelId="{F38F21AB-3AA4-4BC0-B116-3639FB9FBA79}" type="presParOf" srcId="{FE61651A-085E-472B-B796-10B8DC7270A4}" destId="{D99792C1-A46E-401B-8C68-CB428C7B7D7B}" srcOrd="2" destOrd="0" presId="urn:microsoft.com/office/officeart/2005/8/layout/orgChart1"/>
    <dgm:cxn modelId="{05D9B348-2CD3-4C75-9066-5C59609934D3}" type="presParOf" srcId="{D79CBB9A-9BDD-4EAC-AC52-CEFF63910268}" destId="{63129D03-9478-4F1F-8401-EA2888D1F95E}" srcOrd="12" destOrd="0" presId="urn:microsoft.com/office/officeart/2005/8/layout/orgChart1"/>
    <dgm:cxn modelId="{8227A535-91D5-417C-9924-59553DAD2E9B}" type="presParOf" srcId="{D79CBB9A-9BDD-4EAC-AC52-CEFF63910268}" destId="{8FDF8456-E86E-4C21-8564-BFDBE625580C}" srcOrd="13" destOrd="0" presId="urn:microsoft.com/office/officeart/2005/8/layout/orgChart1"/>
    <dgm:cxn modelId="{0E3FE850-89F7-425B-9B45-D629575141C8}" type="presParOf" srcId="{8FDF8456-E86E-4C21-8564-BFDBE625580C}" destId="{E516AAB0-EB67-4D72-B049-828D3ACE171F}" srcOrd="0" destOrd="0" presId="urn:microsoft.com/office/officeart/2005/8/layout/orgChart1"/>
    <dgm:cxn modelId="{83FED267-2015-49E1-AA92-88DBC504FE39}" type="presParOf" srcId="{E516AAB0-EB67-4D72-B049-828D3ACE171F}" destId="{A602DD41-A3D2-4434-9843-0BA3A0A03970}" srcOrd="0" destOrd="0" presId="urn:microsoft.com/office/officeart/2005/8/layout/orgChart1"/>
    <dgm:cxn modelId="{299CFD19-3BF2-404C-A4C7-377FD572010C}" type="presParOf" srcId="{E516AAB0-EB67-4D72-B049-828D3ACE171F}" destId="{0C395E69-313D-4E4B-AAD4-0BB066E62EEB}" srcOrd="1" destOrd="0" presId="urn:microsoft.com/office/officeart/2005/8/layout/orgChart1"/>
    <dgm:cxn modelId="{232E7341-C73B-4D51-906A-15D364C2ADC1}" type="presParOf" srcId="{8FDF8456-E86E-4C21-8564-BFDBE625580C}" destId="{E8CFC3E2-854D-42D1-A956-AE7D29AE1913}" srcOrd="1" destOrd="0" presId="urn:microsoft.com/office/officeart/2005/8/layout/orgChart1"/>
    <dgm:cxn modelId="{698B58CB-2478-4946-AE9D-A663A3C694DD}" type="presParOf" srcId="{8FDF8456-E86E-4C21-8564-BFDBE625580C}" destId="{E3B6050A-4340-415F-A7D7-955D10DEC5CC}" srcOrd="2" destOrd="0" presId="urn:microsoft.com/office/officeart/2005/8/layout/orgChart1"/>
    <dgm:cxn modelId="{656EEA72-7E64-4D58-9FE5-1C6CF2B08551}" type="presParOf" srcId="{9C8F401D-AADF-41A8-A074-C32BC9E2925E}" destId="{41CED8F7-BE31-4438-AA8D-87A4A0FF2601}" srcOrd="2" destOrd="0" presId="urn:microsoft.com/office/officeart/2005/8/layout/orgChart1"/>
    <dgm:cxn modelId="{9F87592D-D70D-4CAB-B28A-8462CE71F849}" type="presParOf" srcId="{C2E3E9F1-0178-43E3-9155-BCD07D21952B}" destId="{E3E19352-D0A9-4FFF-A62E-24F80CDC1E0B}" srcOrd="2" destOrd="0" presId="urn:microsoft.com/office/officeart/2005/8/layout/orgChart1"/>
    <dgm:cxn modelId="{4C5EC925-C879-48F5-8868-037CFD192893}" type="presParOf" srcId="{2AF5D27E-192C-4577-9B90-BF170BE7C983}" destId="{2D7E0BDE-E397-4B7A-B395-98AC86BEA386}" srcOrd="4" destOrd="0" presId="urn:microsoft.com/office/officeart/2005/8/layout/orgChart1"/>
    <dgm:cxn modelId="{43C7C59C-8D91-4EDB-A6F9-FEBAA2E30909}" type="presParOf" srcId="{2AF5D27E-192C-4577-9B90-BF170BE7C983}" destId="{3194DBD7-299A-47A5-A092-F8CE3AF1F29D}" srcOrd="5" destOrd="0" presId="urn:microsoft.com/office/officeart/2005/8/layout/orgChart1"/>
    <dgm:cxn modelId="{03A7A43C-8082-40CC-B3F8-F42C3FA049D2}" type="presParOf" srcId="{3194DBD7-299A-47A5-A092-F8CE3AF1F29D}" destId="{B7BD1846-B976-44FD-B9FF-7520747FAAD7}" srcOrd="0" destOrd="0" presId="urn:microsoft.com/office/officeart/2005/8/layout/orgChart1"/>
    <dgm:cxn modelId="{DAB51C41-78A6-4B7B-B6DB-F80BB64F29E1}" type="presParOf" srcId="{B7BD1846-B976-44FD-B9FF-7520747FAAD7}" destId="{8AAD2E76-9DC3-4E8A-93EF-D2298C0FBDA8}" srcOrd="0" destOrd="0" presId="urn:microsoft.com/office/officeart/2005/8/layout/orgChart1"/>
    <dgm:cxn modelId="{65C12469-52D0-4BC7-B464-C7D08569AEC3}" type="presParOf" srcId="{B7BD1846-B976-44FD-B9FF-7520747FAAD7}" destId="{EA100E8A-7BAA-461B-93C2-5C97111756B1}" srcOrd="1" destOrd="0" presId="urn:microsoft.com/office/officeart/2005/8/layout/orgChart1"/>
    <dgm:cxn modelId="{DAAA9D03-BF98-43BC-B9FF-4CAF7AA943F2}" type="presParOf" srcId="{3194DBD7-299A-47A5-A092-F8CE3AF1F29D}" destId="{56336A83-7FBC-476C-A4A5-2B68C33D9977}" srcOrd="1" destOrd="0" presId="urn:microsoft.com/office/officeart/2005/8/layout/orgChart1"/>
    <dgm:cxn modelId="{D494CAAF-C390-4476-9B8F-6A1A0DCD0382}" type="presParOf" srcId="{56336A83-7FBC-476C-A4A5-2B68C33D9977}" destId="{28721F8A-F565-4520-981D-0C46E8E9785D}" srcOrd="0" destOrd="0" presId="urn:microsoft.com/office/officeart/2005/8/layout/orgChart1"/>
    <dgm:cxn modelId="{9CBD94BA-7CA1-4072-A182-15B26B815BEA}" type="presParOf" srcId="{56336A83-7FBC-476C-A4A5-2B68C33D9977}" destId="{C6F96B06-04A0-4DA7-AFC7-ECAB015BD84F}" srcOrd="1" destOrd="0" presId="urn:microsoft.com/office/officeart/2005/8/layout/orgChart1"/>
    <dgm:cxn modelId="{1D9846DE-96FB-4BCF-BDF9-E5C172C3989D}" type="presParOf" srcId="{C6F96B06-04A0-4DA7-AFC7-ECAB015BD84F}" destId="{19CA6AAF-22A5-43F1-8084-23EEC72E4284}" srcOrd="0" destOrd="0" presId="urn:microsoft.com/office/officeart/2005/8/layout/orgChart1"/>
    <dgm:cxn modelId="{66789A5A-E7AB-4BEF-BE05-63CF3BE46391}" type="presParOf" srcId="{19CA6AAF-22A5-43F1-8084-23EEC72E4284}" destId="{7F494602-5394-49A7-AC3E-6BB827FD6548}" srcOrd="0" destOrd="0" presId="urn:microsoft.com/office/officeart/2005/8/layout/orgChart1"/>
    <dgm:cxn modelId="{5183B554-D9A7-4C2C-9E3E-CB6619B7F918}" type="presParOf" srcId="{19CA6AAF-22A5-43F1-8084-23EEC72E4284}" destId="{6DF63675-599F-4642-8A94-F29D24ADD572}" srcOrd="1" destOrd="0" presId="urn:microsoft.com/office/officeart/2005/8/layout/orgChart1"/>
    <dgm:cxn modelId="{71F8CF39-FC2F-47FC-A915-17B2EC231E53}" type="presParOf" srcId="{C6F96B06-04A0-4DA7-AFC7-ECAB015BD84F}" destId="{1D6AA6B5-8F77-4D31-83C8-F63963B531B1}" srcOrd="1" destOrd="0" presId="urn:microsoft.com/office/officeart/2005/8/layout/orgChart1"/>
    <dgm:cxn modelId="{14582FB1-8308-43AF-A87A-B27214E34BD2}" type="presParOf" srcId="{C6F96B06-04A0-4DA7-AFC7-ECAB015BD84F}" destId="{31408909-6DC3-4373-97A5-6DC26FA83E65}" srcOrd="2" destOrd="0" presId="urn:microsoft.com/office/officeart/2005/8/layout/orgChart1"/>
    <dgm:cxn modelId="{61638C8C-0521-486B-8F6F-A5E1B93D381B}" type="presParOf" srcId="{56336A83-7FBC-476C-A4A5-2B68C33D9977}" destId="{06CB6ED9-3715-4C01-B08A-6CE01B88B96D}" srcOrd="2" destOrd="0" presId="urn:microsoft.com/office/officeart/2005/8/layout/orgChart1"/>
    <dgm:cxn modelId="{46C03281-887E-4FB2-828C-0DE26A8EB073}" type="presParOf" srcId="{56336A83-7FBC-476C-A4A5-2B68C33D9977}" destId="{38493CEC-BADB-47E5-AAB4-468F68C4EE43}" srcOrd="3" destOrd="0" presId="urn:microsoft.com/office/officeart/2005/8/layout/orgChart1"/>
    <dgm:cxn modelId="{A2BFB16D-B068-4758-AE52-BC81C2170311}" type="presParOf" srcId="{38493CEC-BADB-47E5-AAB4-468F68C4EE43}" destId="{89E66EC6-069B-4EE2-AA53-74EECF07362F}" srcOrd="0" destOrd="0" presId="urn:microsoft.com/office/officeart/2005/8/layout/orgChart1"/>
    <dgm:cxn modelId="{30DBDB45-A346-476F-9476-4B27A8A37408}" type="presParOf" srcId="{89E66EC6-069B-4EE2-AA53-74EECF07362F}" destId="{130A8373-C39F-4E82-9D88-D86B7FBFEF6A}" srcOrd="0" destOrd="0" presId="urn:microsoft.com/office/officeart/2005/8/layout/orgChart1"/>
    <dgm:cxn modelId="{594C2296-2DA4-45E1-A40C-2DCFC282E683}" type="presParOf" srcId="{89E66EC6-069B-4EE2-AA53-74EECF07362F}" destId="{6D5830FE-7C33-4038-9ACF-88E35ABA5E21}" srcOrd="1" destOrd="0" presId="urn:microsoft.com/office/officeart/2005/8/layout/orgChart1"/>
    <dgm:cxn modelId="{456CEAE4-96B3-48B3-9B20-CE9AA9C87770}" type="presParOf" srcId="{38493CEC-BADB-47E5-AAB4-468F68C4EE43}" destId="{DA04481F-3213-4547-B94C-B7F4124D368E}" srcOrd="1" destOrd="0" presId="urn:microsoft.com/office/officeart/2005/8/layout/orgChart1"/>
    <dgm:cxn modelId="{A706790A-7ED0-4F9F-AB86-DD4B8D007EB1}" type="presParOf" srcId="{38493CEC-BADB-47E5-AAB4-468F68C4EE43}" destId="{C4EE7BB7-26CE-4DA1-B570-1C975230CE43}" srcOrd="2" destOrd="0" presId="urn:microsoft.com/office/officeart/2005/8/layout/orgChart1"/>
    <dgm:cxn modelId="{C79B3876-6626-45D5-8C0D-84FEB3FA2DFC}" type="presParOf" srcId="{3194DBD7-299A-47A5-A092-F8CE3AF1F29D}" destId="{A47DAD18-C1E2-4159-8230-CF4921CBD12D}" srcOrd="2" destOrd="0" presId="urn:microsoft.com/office/officeart/2005/8/layout/orgChart1"/>
    <dgm:cxn modelId="{EC3095A9-5989-4DC5-98F1-3C9E04702E77}" type="presParOf" srcId="{2AF5D27E-192C-4577-9B90-BF170BE7C983}" destId="{1FC2BF9B-F2A9-4B98-9CF4-524F8D057920}" srcOrd="6" destOrd="0" presId="urn:microsoft.com/office/officeart/2005/8/layout/orgChart1"/>
    <dgm:cxn modelId="{D1FAF83C-2F38-43C2-A64F-A4C1EC48E570}" type="presParOf" srcId="{2AF5D27E-192C-4577-9B90-BF170BE7C983}" destId="{7826C3B1-2F0E-4014-801B-E2C06D9CEF9B}" srcOrd="7" destOrd="0" presId="urn:microsoft.com/office/officeart/2005/8/layout/orgChart1"/>
    <dgm:cxn modelId="{F6CF9ACC-E260-499B-88E2-72B98551C9D6}" type="presParOf" srcId="{7826C3B1-2F0E-4014-801B-E2C06D9CEF9B}" destId="{493C54B4-1475-49F0-A872-1D7E38D19617}" srcOrd="0" destOrd="0" presId="urn:microsoft.com/office/officeart/2005/8/layout/orgChart1"/>
    <dgm:cxn modelId="{8178559E-9EC7-47E9-8C9E-459CBB6B0900}" type="presParOf" srcId="{493C54B4-1475-49F0-A872-1D7E38D19617}" destId="{0A54A80F-FBA2-40CD-A7A0-E28C139D7C35}" srcOrd="0" destOrd="0" presId="urn:microsoft.com/office/officeart/2005/8/layout/orgChart1"/>
    <dgm:cxn modelId="{C4C11871-F13D-474F-8F62-22FCDA014FEE}" type="presParOf" srcId="{493C54B4-1475-49F0-A872-1D7E38D19617}" destId="{99FE10CC-AE56-4A1D-8D5F-B333F2F502AD}" srcOrd="1" destOrd="0" presId="urn:microsoft.com/office/officeart/2005/8/layout/orgChart1"/>
    <dgm:cxn modelId="{D2838D8B-6859-452D-ABDE-60DF8FFD5443}" type="presParOf" srcId="{7826C3B1-2F0E-4014-801B-E2C06D9CEF9B}" destId="{DFF463C0-4F1E-4178-B523-C971200361A8}" srcOrd="1" destOrd="0" presId="urn:microsoft.com/office/officeart/2005/8/layout/orgChart1"/>
    <dgm:cxn modelId="{834E97B1-5EB3-44C7-BA33-7E540F1390C8}" type="presParOf" srcId="{DFF463C0-4F1E-4178-B523-C971200361A8}" destId="{5F189A2C-8CF6-4E38-9F6C-13E904FF12C6}" srcOrd="0" destOrd="0" presId="urn:microsoft.com/office/officeart/2005/8/layout/orgChart1"/>
    <dgm:cxn modelId="{88904F45-6CEA-4472-8FDF-A84E6A28BE86}" type="presParOf" srcId="{DFF463C0-4F1E-4178-B523-C971200361A8}" destId="{4770B8E8-5D2C-496E-932B-018F68C62585}" srcOrd="1" destOrd="0" presId="urn:microsoft.com/office/officeart/2005/8/layout/orgChart1"/>
    <dgm:cxn modelId="{A1D0E575-82CA-4510-9BC1-934FB567795A}" type="presParOf" srcId="{4770B8E8-5D2C-496E-932B-018F68C62585}" destId="{36D9A98B-A849-4CCE-8F00-D0A0DACC3C17}" srcOrd="0" destOrd="0" presId="urn:microsoft.com/office/officeart/2005/8/layout/orgChart1"/>
    <dgm:cxn modelId="{FE43080E-710B-44EB-B60C-A38DCEC2C6B5}" type="presParOf" srcId="{36D9A98B-A849-4CCE-8F00-D0A0DACC3C17}" destId="{74C6CC72-DA23-48B2-BF38-6143BDA39727}" srcOrd="0" destOrd="0" presId="urn:microsoft.com/office/officeart/2005/8/layout/orgChart1"/>
    <dgm:cxn modelId="{E405A940-B850-47F9-9C61-0F686580E64C}" type="presParOf" srcId="{36D9A98B-A849-4CCE-8F00-D0A0DACC3C17}" destId="{4961EB1C-FD81-45A0-B603-49E8EB31A4DF}" srcOrd="1" destOrd="0" presId="urn:microsoft.com/office/officeart/2005/8/layout/orgChart1"/>
    <dgm:cxn modelId="{92EAADFC-18C1-4DBB-B7E4-8FE72E338D9F}" type="presParOf" srcId="{4770B8E8-5D2C-496E-932B-018F68C62585}" destId="{56B492CE-974E-4977-AD3D-79C5AD778F5B}" srcOrd="1" destOrd="0" presId="urn:microsoft.com/office/officeart/2005/8/layout/orgChart1"/>
    <dgm:cxn modelId="{8EC1401A-D16D-44B0-AE50-40C9A3D1BC5B}" type="presParOf" srcId="{56B492CE-974E-4977-AD3D-79C5AD778F5B}" destId="{5C51EC24-41E4-434F-A857-3065A392AB1B}" srcOrd="0" destOrd="0" presId="urn:microsoft.com/office/officeart/2005/8/layout/orgChart1"/>
    <dgm:cxn modelId="{8157C550-7DB6-4D84-BE5B-5FBA890E68FD}" type="presParOf" srcId="{56B492CE-974E-4977-AD3D-79C5AD778F5B}" destId="{628F8818-75ED-47EB-B3F2-3391D435F8DF}" srcOrd="1" destOrd="0" presId="urn:microsoft.com/office/officeart/2005/8/layout/orgChart1"/>
    <dgm:cxn modelId="{24C787FD-BBAB-43FA-BDB3-726FD823DC17}" type="presParOf" srcId="{628F8818-75ED-47EB-B3F2-3391D435F8DF}" destId="{3F98B56A-B830-4375-8BCA-8ABD365685AA}" srcOrd="0" destOrd="0" presId="urn:microsoft.com/office/officeart/2005/8/layout/orgChart1"/>
    <dgm:cxn modelId="{76C0ED7A-F784-492A-B853-AEB14871F7E7}" type="presParOf" srcId="{3F98B56A-B830-4375-8BCA-8ABD365685AA}" destId="{88306087-173F-41A5-ADBE-77A64D09D34E}" srcOrd="0" destOrd="0" presId="urn:microsoft.com/office/officeart/2005/8/layout/orgChart1"/>
    <dgm:cxn modelId="{FF0EE650-5603-4AF6-8AD1-95D773683F82}" type="presParOf" srcId="{3F98B56A-B830-4375-8BCA-8ABD365685AA}" destId="{91FE0987-E77C-448D-A177-09A4F804605B}" srcOrd="1" destOrd="0" presId="urn:microsoft.com/office/officeart/2005/8/layout/orgChart1"/>
    <dgm:cxn modelId="{C437882E-3010-4159-A989-B65A74558C63}" type="presParOf" srcId="{628F8818-75ED-47EB-B3F2-3391D435F8DF}" destId="{B184170E-8ABB-4794-A802-AF686C8C813F}" srcOrd="1" destOrd="0" presId="urn:microsoft.com/office/officeart/2005/8/layout/orgChart1"/>
    <dgm:cxn modelId="{BC99121B-DAD7-4703-9004-4A65FB5C1293}" type="presParOf" srcId="{628F8818-75ED-47EB-B3F2-3391D435F8DF}" destId="{318A7E33-E11C-49A4-97CC-1057808DA62E}" srcOrd="2" destOrd="0" presId="urn:microsoft.com/office/officeart/2005/8/layout/orgChart1"/>
    <dgm:cxn modelId="{D0715C77-3C57-47F5-AC60-AB30519E770C}" type="presParOf" srcId="{56B492CE-974E-4977-AD3D-79C5AD778F5B}" destId="{D02A69EB-F48B-4474-8640-213F4C5DD719}" srcOrd="2" destOrd="0" presId="urn:microsoft.com/office/officeart/2005/8/layout/orgChart1"/>
    <dgm:cxn modelId="{7B5EC043-0673-4AB5-BDE5-AFBB9F383721}" type="presParOf" srcId="{56B492CE-974E-4977-AD3D-79C5AD778F5B}" destId="{DBC1C4D1-A7C7-4F51-91B0-6EDC85D858CA}" srcOrd="3" destOrd="0" presId="urn:microsoft.com/office/officeart/2005/8/layout/orgChart1"/>
    <dgm:cxn modelId="{446AEEF6-193D-4166-9DE7-5A716E68539A}" type="presParOf" srcId="{DBC1C4D1-A7C7-4F51-91B0-6EDC85D858CA}" destId="{15B1F259-6A3D-4FFE-AE54-84999C0F11F3}" srcOrd="0" destOrd="0" presId="urn:microsoft.com/office/officeart/2005/8/layout/orgChart1"/>
    <dgm:cxn modelId="{29CFD635-B47B-4226-9E25-E44C6DF4D6D8}" type="presParOf" srcId="{15B1F259-6A3D-4FFE-AE54-84999C0F11F3}" destId="{421821F1-D0C9-4D7A-8F4B-B8982A971FCC}" srcOrd="0" destOrd="0" presId="urn:microsoft.com/office/officeart/2005/8/layout/orgChart1"/>
    <dgm:cxn modelId="{AF768F2B-9FCC-4DA6-B2D1-3FAB085B219C}" type="presParOf" srcId="{15B1F259-6A3D-4FFE-AE54-84999C0F11F3}" destId="{4968B1BD-9ABC-467A-ABAA-70900277B06A}" srcOrd="1" destOrd="0" presId="urn:microsoft.com/office/officeart/2005/8/layout/orgChart1"/>
    <dgm:cxn modelId="{7E6F58D9-8826-42C6-B0D6-70E60455F25A}" type="presParOf" srcId="{DBC1C4D1-A7C7-4F51-91B0-6EDC85D858CA}" destId="{82928A20-91E2-4AD5-9769-E80AB4B21E7B}" srcOrd="1" destOrd="0" presId="urn:microsoft.com/office/officeart/2005/8/layout/orgChart1"/>
    <dgm:cxn modelId="{4A39AEF7-27BD-4555-8BDB-BF0956127B9F}" type="presParOf" srcId="{DBC1C4D1-A7C7-4F51-91B0-6EDC85D858CA}" destId="{0434D78C-B672-484D-82CB-4F75BA11EC2F}" srcOrd="2" destOrd="0" presId="urn:microsoft.com/office/officeart/2005/8/layout/orgChart1"/>
    <dgm:cxn modelId="{79EFC2D9-00AC-4B75-B5ED-3F1E7C0F6673}" type="presParOf" srcId="{56B492CE-974E-4977-AD3D-79C5AD778F5B}" destId="{5892E321-7CFB-47DD-AF92-90DB188F3032}" srcOrd="4" destOrd="0" presId="urn:microsoft.com/office/officeart/2005/8/layout/orgChart1"/>
    <dgm:cxn modelId="{FFFF1C55-A81A-40C7-B586-2A9A238616C3}" type="presParOf" srcId="{56B492CE-974E-4977-AD3D-79C5AD778F5B}" destId="{9E35E230-4D1B-40F5-B84A-5918E94C405B}" srcOrd="5" destOrd="0" presId="urn:microsoft.com/office/officeart/2005/8/layout/orgChart1"/>
    <dgm:cxn modelId="{FFC8215B-5C8E-468F-A90B-654D329B3B27}" type="presParOf" srcId="{9E35E230-4D1B-40F5-B84A-5918E94C405B}" destId="{00596301-055F-4E79-868D-5A5F41A88E5D}" srcOrd="0" destOrd="0" presId="urn:microsoft.com/office/officeart/2005/8/layout/orgChart1"/>
    <dgm:cxn modelId="{826F95FA-9153-4D7D-B3D8-C3BBAC5C2BCC}" type="presParOf" srcId="{00596301-055F-4E79-868D-5A5F41A88E5D}" destId="{0892F9C1-6B06-44C6-BF13-951B075B6E98}" srcOrd="0" destOrd="0" presId="urn:microsoft.com/office/officeart/2005/8/layout/orgChart1"/>
    <dgm:cxn modelId="{C2B369A8-4929-40DC-9C78-07C7E1960534}" type="presParOf" srcId="{00596301-055F-4E79-868D-5A5F41A88E5D}" destId="{F5A2385F-BBDB-4B09-A19B-01640D470749}" srcOrd="1" destOrd="0" presId="urn:microsoft.com/office/officeart/2005/8/layout/orgChart1"/>
    <dgm:cxn modelId="{B9D4448B-F6FF-4C00-9152-CDD28A6E1696}" type="presParOf" srcId="{9E35E230-4D1B-40F5-B84A-5918E94C405B}" destId="{87C14B6F-6DBE-4AA6-B4CF-2FD4B30696AB}" srcOrd="1" destOrd="0" presId="urn:microsoft.com/office/officeart/2005/8/layout/orgChart1"/>
    <dgm:cxn modelId="{2D74B74D-FD1D-4BDE-B29A-8E35AD0E119F}" type="presParOf" srcId="{9E35E230-4D1B-40F5-B84A-5918E94C405B}" destId="{F0D573CC-090B-47BF-A7E2-3F2594B45F44}" srcOrd="2" destOrd="0" presId="urn:microsoft.com/office/officeart/2005/8/layout/orgChart1"/>
    <dgm:cxn modelId="{9F9F26EE-09E4-41E1-A2C8-1AC4673554CF}" type="presParOf" srcId="{4770B8E8-5D2C-496E-932B-018F68C62585}" destId="{A61E5DD3-89D8-4A4C-886F-2EB7C35D2560}" srcOrd="2" destOrd="0" presId="urn:microsoft.com/office/officeart/2005/8/layout/orgChart1"/>
    <dgm:cxn modelId="{DAAF0B2D-B050-46FC-90B1-A02CCA127811}" type="presParOf" srcId="{7826C3B1-2F0E-4014-801B-E2C06D9CEF9B}" destId="{FC31AC68-93C4-4557-ABA7-5BD0E76E0C52}" srcOrd="2" destOrd="0" presId="urn:microsoft.com/office/officeart/2005/8/layout/orgChart1"/>
    <dgm:cxn modelId="{FECDAA2C-A416-4DF3-959E-3E9984BC6B66}" type="presParOf" srcId="{85D7E262-8CE6-462B-977F-50B1CFE53E76}" destId="{D44E9877-3E6C-42F4-B159-395F30182EFE}" srcOrd="2" destOrd="0" presId="urn:microsoft.com/office/officeart/2005/8/layout/orgChart1"/>
    <dgm:cxn modelId="{CFD53F04-0C24-43E3-9D01-79F0AC932B5C}" type="presParOf" srcId="{D44E9877-3E6C-42F4-B159-395F30182EFE}" destId="{2EA7D4A7-1496-456D-9F85-4BF89F52AE4F}" srcOrd="0" destOrd="0" presId="urn:microsoft.com/office/officeart/2005/8/layout/orgChart1"/>
    <dgm:cxn modelId="{00B707FA-20CB-457A-A3A3-8520FCCEA508}" type="presParOf" srcId="{D44E9877-3E6C-42F4-B159-395F30182EFE}" destId="{984FEA12-A1FF-4BBE-9883-87F0AF122D54}" srcOrd="1" destOrd="0" presId="urn:microsoft.com/office/officeart/2005/8/layout/orgChart1"/>
    <dgm:cxn modelId="{401AC23E-EFDC-4889-9032-8BAECF9FEB3E}" type="presParOf" srcId="{984FEA12-A1FF-4BBE-9883-87F0AF122D54}" destId="{22C0CDE9-A4BA-4496-8098-91CD9CBC2E79}" srcOrd="0" destOrd="0" presId="urn:microsoft.com/office/officeart/2005/8/layout/orgChart1"/>
    <dgm:cxn modelId="{01C3D905-2E29-411A-B219-A6F156ED4F9F}" type="presParOf" srcId="{22C0CDE9-A4BA-4496-8098-91CD9CBC2E79}" destId="{7E79752B-A666-453D-BC5A-6F50528A76FC}" srcOrd="0" destOrd="0" presId="urn:microsoft.com/office/officeart/2005/8/layout/orgChart1"/>
    <dgm:cxn modelId="{FD26CBC5-80F1-4583-A44E-601817A1577F}" type="presParOf" srcId="{22C0CDE9-A4BA-4496-8098-91CD9CBC2E79}" destId="{4834A5DB-11F5-4C3E-AF3B-F2635B62EB6C}" srcOrd="1" destOrd="0" presId="urn:microsoft.com/office/officeart/2005/8/layout/orgChart1"/>
    <dgm:cxn modelId="{919D6264-B61A-45C6-95A9-233F5513E471}" type="presParOf" srcId="{984FEA12-A1FF-4BBE-9883-87F0AF122D54}" destId="{A548F866-521E-4C0A-A41E-D09D1D0E7CF6}" srcOrd="1" destOrd="0" presId="urn:microsoft.com/office/officeart/2005/8/layout/orgChart1"/>
    <dgm:cxn modelId="{B273CA04-47A2-402C-985C-DB3DD5DFB8C0}" type="presParOf" srcId="{984FEA12-A1FF-4BBE-9883-87F0AF122D54}" destId="{31C8D51F-24B4-49A0-8929-322456D8ABBF}" srcOrd="2" destOrd="0" presId="urn:microsoft.com/office/officeart/2005/8/layout/orgChart1"/>
  </dgm:cxnLst>
  <dgm:bg>
    <a:solidFill>
      <a:schemeClr val="accent5">
        <a:lumMod val="20000"/>
        <a:lumOff val="80000"/>
      </a:schemeClr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EA7D4A7-1496-456D-9F85-4BF89F52AE4F}">
      <dsp:nvSpPr>
        <dsp:cNvPr id="0" name=""/>
        <dsp:cNvSpPr/>
      </dsp:nvSpPr>
      <dsp:spPr>
        <a:xfrm>
          <a:off x="13924262" y="1365824"/>
          <a:ext cx="365165" cy="3574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57493"/>
              </a:lnTo>
              <a:lnTo>
                <a:pt x="365165" y="357493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892E321-7CFB-47DD-AF92-90DB188F3032}">
      <dsp:nvSpPr>
        <dsp:cNvPr id="0" name=""/>
        <dsp:cNvSpPr/>
      </dsp:nvSpPr>
      <dsp:spPr>
        <a:xfrm>
          <a:off x="25008138" y="3950407"/>
          <a:ext cx="835541" cy="116425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164256"/>
              </a:lnTo>
              <a:lnTo>
                <a:pt x="835541" y="1164256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02A69EB-F48B-4474-8640-213F4C5DD719}">
      <dsp:nvSpPr>
        <dsp:cNvPr id="0" name=""/>
        <dsp:cNvSpPr/>
      </dsp:nvSpPr>
      <dsp:spPr>
        <a:xfrm>
          <a:off x="25008138" y="3950407"/>
          <a:ext cx="1166571" cy="372753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27535"/>
              </a:lnTo>
              <a:lnTo>
                <a:pt x="1166571" y="3727535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C51EC24-41E4-434F-A857-3065A392AB1B}">
      <dsp:nvSpPr>
        <dsp:cNvPr id="0" name=""/>
        <dsp:cNvSpPr/>
      </dsp:nvSpPr>
      <dsp:spPr>
        <a:xfrm>
          <a:off x="25008138" y="3950407"/>
          <a:ext cx="1103443" cy="244610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446101"/>
              </a:lnTo>
              <a:lnTo>
                <a:pt x="1103443" y="2446101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F189A2C-8CF6-4E38-9F6C-13E904FF12C6}">
      <dsp:nvSpPr>
        <dsp:cNvPr id="0" name=""/>
        <dsp:cNvSpPr/>
      </dsp:nvSpPr>
      <dsp:spPr>
        <a:xfrm>
          <a:off x="25391951" y="2646439"/>
          <a:ext cx="827494" cy="49436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83585"/>
              </a:lnTo>
              <a:lnTo>
                <a:pt x="827494" y="483585"/>
              </a:lnTo>
              <a:lnTo>
                <a:pt x="827494" y="494360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FC2BF9B-F2A9-4B98-9CF4-524F8D057920}">
      <dsp:nvSpPr>
        <dsp:cNvPr id="0" name=""/>
        <dsp:cNvSpPr/>
      </dsp:nvSpPr>
      <dsp:spPr>
        <a:xfrm>
          <a:off x="13924262" y="1365824"/>
          <a:ext cx="9694663" cy="85266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52667"/>
              </a:lnTo>
              <a:lnTo>
                <a:pt x="9694663" y="852667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6CB6ED9-3715-4C01-B08A-6CE01B88B96D}">
      <dsp:nvSpPr>
        <dsp:cNvPr id="0" name=""/>
        <dsp:cNvSpPr/>
      </dsp:nvSpPr>
      <dsp:spPr>
        <a:xfrm>
          <a:off x="11739067" y="3396234"/>
          <a:ext cx="431596" cy="136066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60665"/>
              </a:lnTo>
              <a:lnTo>
                <a:pt x="431596" y="1360665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8721F8A-F565-4520-981D-0C46E8E9785D}">
      <dsp:nvSpPr>
        <dsp:cNvPr id="0" name=""/>
        <dsp:cNvSpPr/>
      </dsp:nvSpPr>
      <dsp:spPr>
        <a:xfrm>
          <a:off x="11739067" y="3396234"/>
          <a:ext cx="389713" cy="274677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46776"/>
              </a:lnTo>
              <a:lnTo>
                <a:pt x="389713" y="2746776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D7E0BDE-E397-4B7A-B395-98AC86BEA386}">
      <dsp:nvSpPr>
        <dsp:cNvPr id="0" name=""/>
        <dsp:cNvSpPr/>
      </dsp:nvSpPr>
      <dsp:spPr>
        <a:xfrm>
          <a:off x="13753866" y="1365824"/>
          <a:ext cx="170395" cy="1534093"/>
        </a:xfrm>
        <a:custGeom>
          <a:avLst/>
          <a:gdLst/>
          <a:ahLst/>
          <a:cxnLst/>
          <a:rect l="0" t="0" r="0" b="0"/>
          <a:pathLst>
            <a:path>
              <a:moveTo>
                <a:pt x="170395" y="0"/>
              </a:moveTo>
              <a:lnTo>
                <a:pt x="170395" y="1534093"/>
              </a:lnTo>
              <a:lnTo>
                <a:pt x="0" y="1534093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3129D03-9478-4F1F-8401-EA2888D1F95E}">
      <dsp:nvSpPr>
        <dsp:cNvPr id="0" name=""/>
        <dsp:cNvSpPr/>
      </dsp:nvSpPr>
      <dsp:spPr>
        <a:xfrm>
          <a:off x="21224117" y="3937488"/>
          <a:ext cx="298614" cy="428044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80448"/>
              </a:lnTo>
              <a:lnTo>
                <a:pt x="298614" y="428044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600B357-B403-46CE-A764-99F45BD686F5}">
      <dsp:nvSpPr>
        <dsp:cNvPr id="0" name=""/>
        <dsp:cNvSpPr/>
      </dsp:nvSpPr>
      <dsp:spPr>
        <a:xfrm>
          <a:off x="21224117" y="3937488"/>
          <a:ext cx="341072" cy="301825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018250"/>
              </a:lnTo>
              <a:lnTo>
                <a:pt x="341072" y="301825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E6CE7D4-B606-47F3-ACF3-34C254DCED0C}">
      <dsp:nvSpPr>
        <dsp:cNvPr id="0" name=""/>
        <dsp:cNvSpPr/>
      </dsp:nvSpPr>
      <dsp:spPr>
        <a:xfrm>
          <a:off x="20953962" y="3937488"/>
          <a:ext cx="270154" cy="2802678"/>
        </a:xfrm>
        <a:custGeom>
          <a:avLst/>
          <a:gdLst/>
          <a:ahLst/>
          <a:cxnLst/>
          <a:rect l="0" t="0" r="0" b="0"/>
          <a:pathLst>
            <a:path>
              <a:moveTo>
                <a:pt x="270154" y="0"/>
              </a:moveTo>
              <a:lnTo>
                <a:pt x="270154" y="2802678"/>
              </a:lnTo>
              <a:lnTo>
                <a:pt x="0" y="280267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2B4524-725A-4E9E-A7E6-7C610F4655BB}">
      <dsp:nvSpPr>
        <dsp:cNvPr id="0" name=""/>
        <dsp:cNvSpPr/>
      </dsp:nvSpPr>
      <dsp:spPr>
        <a:xfrm>
          <a:off x="20948248" y="3937488"/>
          <a:ext cx="275868" cy="1815703"/>
        </a:xfrm>
        <a:custGeom>
          <a:avLst/>
          <a:gdLst/>
          <a:ahLst/>
          <a:cxnLst/>
          <a:rect l="0" t="0" r="0" b="0"/>
          <a:pathLst>
            <a:path>
              <a:moveTo>
                <a:pt x="275868" y="0"/>
              </a:moveTo>
              <a:lnTo>
                <a:pt x="275868" y="1815703"/>
              </a:lnTo>
              <a:lnTo>
                <a:pt x="0" y="1815703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8DA558-8F20-4313-99DB-A23074A8C28B}">
      <dsp:nvSpPr>
        <dsp:cNvPr id="0" name=""/>
        <dsp:cNvSpPr/>
      </dsp:nvSpPr>
      <dsp:spPr>
        <a:xfrm>
          <a:off x="21224117" y="3937488"/>
          <a:ext cx="343153" cy="194023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940237"/>
              </a:lnTo>
              <a:lnTo>
                <a:pt x="343153" y="1940237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F030CA8-C973-480E-B758-88EB53703C7E}">
      <dsp:nvSpPr>
        <dsp:cNvPr id="0" name=""/>
        <dsp:cNvSpPr/>
      </dsp:nvSpPr>
      <dsp:spPr>
        <a:xfrm>
          <a:off x="21224117" y="3937488"/>
          <a:ext cx="283154" cy="9029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02980"/>
              </a:lnTo>
              <a:lnTo>
                <a:pt x="283154" y="90298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AE6116D-A387-47B2-8430-2D425F035A23}">
      <dsp:nvSpPr>
        <dsp:cNvPr id="0" name=""/>
        <dsp:cNvSpPr/>
      </dsp:nvSpPr>
      <dsp:spPr>
        <a:xfrm>
          <a:off x="20888841" y="3937488"/>
          <a:ext cx="335276" cy="796270"/>
        </a:xfrm>
        <a:custGeom>
          <a:avLst/>
          <a:gdLst/>
          <a:ahLst/>
          <a:cxnLst/>
          <a:rect l="0" t="0" r="0" b="0"/>
          <a:pathLst>
            <a:path>
              <a:moveTo>
                <a:pt x="335276" y="0"/>
              </a:moveTo>
              <a:lnTo>
                <a:pt x="335276" y="796270"/>
              </a:lnTo>
              <a:lnTo>
                <a:pt x="0" y="79627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1C7D981-4B52-45A8-9F8B-73E91C0EDF19}">
      <dsp:nvSpPr>
        <dsp:cNvPr id="0" name=""/>
        <dsp:cNvSpPr/>
      </dsp:nvSpPr>
      <dsp:spPr>
        <a:xfrm>
          <a:off x="19373799" y="2762346"/>
          <a:ext cx="3035548" cy="35256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41774"/>
              </a:lnTo>
              <a:lnTo>
                <a:pt x="3035548" y="341774"/>
              </a:lnTo>
              <a:lnTo>
                <a:pt x="3035548" y="352560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751C57F-CAA7-4F5B-93C4-9DC4D5C3E653}">
      <dsp:nvSpPr>
        <dsp:cNvPr id="0" name=""/>
        <dsp:cNvSpPr/>
      </dsp:nvSpPr>
      <dsp:spPr>
        <a:xfrm>
          <a:off x="15305107" y="3827808"/>
          <a:ext cx="444045" cy="80708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07084"/>
              </a:lnTo>
              <a:lnTo>
                <a:pt x="444045" y="807084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7827914-E833-4241-948F-524FC2A6A9D6}">
      <dsp:nvSpPr>
        <dsp:cNvPr id="0" name=""/>
        <dsp:cNvSpPr/>
      </dsp:nvSpPr>
      <dsp:spPr>
        <a:xfrm>
          <a:off x="15305107" y="3827808"/>
          <a:ext cx="514104" cy="227651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76512"/>
              </a:lnTo>
              <a:lnTo>
                <a:pt x="514104" y="2276512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6C2339-8418-4081-8752-3B1992E65876}">
      <dsp:nvSpPr>
        <dsp:cNvPr id="0" name=""/>
        <dsp:cNvSpPr/>
      </dsp:nvSpPr>
      <dsp:spPr>
        <a:xfrm>
          <a:off x="15305107" y="3827808"/>
          <a:ext cx="488608" cy="4001787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001787"/>
              </a:lnTo>
              <a:lnTo>
                <a:pt x="488608" y="4001787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077162-95E5-48DE-A46C-47A89603A2D1}">
      <dsp:nvSpPr>
        <dsp:cNvPr id="0" name=""/>
        <dsp:cNvSpPr/>
      </dsp:nvSpPr>
      <dsp:spPr>
        <a:xfrm>
          <a:off x="16268862" y="2762346"/>
          <a:ext cx="3104936" cy="322248"/>
        </a:xfrm>
        <a:custGeom>
          <a:avLst/>
          <a:gdLst/>
          <a:ahLst/>
          <a:cxnLst/>
          <a:rect l="0" t="0" r="0" b="0"/>
          <a:pathLst>
            <a:path>
              <a:moveTo>
                <a:pt x="3104936" y="0"/>
              </a:moveTo>
              <a:lnTo>
                <a:pt x="3104936" y="311462"/>
              </a:lnTo>
              <a:lnTo>
                <a:pt x="0" y="311462"/>
              </a:lnTo>
              <a:lnTo>
                <a:pt x="0" y="322248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51656AE-C1BE-4061-93F6-9064ADE339B8}">
      <dsp:nvSpPr>
        <dsp:cNvPr id="0" name=""/>
        <dsp:cNvSpPr/>
      </dsp:nvSpPr>
      <dsp:spPr>
        <a:xfrm>
          <a:off x="13924262" y="1365824"/>
          <a:ext cx="3658409" cy="96027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60272"/>
              </a:lnTo>
              <a:lnTo>
                <a:pt x="3658409" y="960272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90F8FE0-3C8C-4376-8C39-6F6BA462C11D}">
      <dsp:nvSpPr>
        <dsp:cNvPr id="0" name=""/>
        <dsp:cNvSpPr/>
      </dsp:nvSpPr>
      <dsp:spPr>
        <a:xfrm>
          <a:off x="4182481" y="7769442"/>
          <a:ext cx="701686" cy="57677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76774"/>
              </a:lnTo>
              <a:lnTo>
                <a:pt x="701686" y="576774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9D466F5-8F2A-49A2-A2DD-30E231D6C86A}">
      <dsp:nvSpPr>
        <dsp:cNvPr id="0" name=""/>
        <dsp:cNvSpPr/>
      </dsp:nvSpPr>
      <dsp:spPr>
        <a:xfrm>
          <a:off x="4182481" y="7769442"/>
          <a:ext cx="687247" cy="164983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49833"/>
              </a:lnTo>
              <a:lnTo>
                <a:pt x="687247" y="1649833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B081D5D-3E4E-40BD-B89B-6C69466B2EF2}">
      <dsp:nvSpPr>
        <dsp:cNvPr id="0" name=""/>
        <dsp:cNvSpPr/>
      </dsp:nvSpPr>
      <dsp:spPr>
        <a:xfrm>
          <a:off x="3480535" y="4163661"/>
          <a:ext cx="1658223" cy="273258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21813"/>
              </a:lnTo>
              <a:lnTo>
                <a:pt x="1658223" y="2721813"/>
              </a:lnTo>
              <a:lnTo>
                <a:pt x="1658223" y="273258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F8EABC-F4BF-4F77-A015-9DA8C633F64E}">
      <dsp:nvSpPr>
        <dsp:cNvPr id="0" name=""/>
        <dsp:cNvSpPr/>
      </dsp:nvSpPr>
      <dsp:spPr>
        <a:xfrm>
          <a:off x="8987692" y="4631476"/>
          <a:ext cx="138230" cy="33903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39039"/>
              </a:lnTo>
              <a:lnTo>
                <a:pt x="138230" y="339039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FF431C7-88DD-4425-B85A-E2EA99818268}">
      <dsp:nvSpPr>
        <dsp:cNvPr id="0" name=""/>
        <dsp:cNvSpPr/>
      </dsp:nvSpPr>
      <dsp:spPr>
        <a:xfrm>
          <a:off x="3480535" y="4056543"/>
          <a:ext cx="6190611" cy="91440"/>
        </a:xfrm>
        <a:custGeom>
          <a:avLst/>
          <a:gdLst/>
          <a:ahLst/>
          <a:cxnLst/>
          <a:rect l="0" t="0" r="0" b="0"/>
          <a:pathLst>
            <a:path>
              <a:moveTo>
                <a:pt x="0" y="107117"/>
              </a:moveTo>
              <a:lnTo>
                <a:pt x="6190611" y="45720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B98C75-415C-4CCC-8665-33923B13E12A}">
      <dsp:nvSpPr>
        <dsp:cNvPr id="0" name=""/>
        <dsp:cNvSpPr/>
      </dsp:nvSpPr>
      <dsp:spPr>
        <a:xfrm>
          <a:off x="1533891" y="4163661"/>
          <a:ext cx="1946644" cy="4669897"/>
        </a:xfrm>
        <a:custGeom>
          <a:avLst/>
          <a:gdLst/>
          <a:ahLst/>
          <a:cxnLst/>
          <a:rect l="0" t="0" r="0" b="0"/>
          <a:pathLst>
            <a:path>
              <a:moveTo>
                <a:pt x="1946644" y="0"/>
              </a:moveTo>
              <a:lnTo>
                <a:pt x="1946644" y="4659122"/>
              </a:lnTo>
              <a:lnTo>
                <a:pt x="0" y="4659122"/>
              </a:lnTo>
              <a:lnTo>
                <a:pt x="0" y="4669897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4E7434-84F1-4D9F-A4A5-4370C77A81CA}">
      <dsp:nvSpPr>
        <dsp:cNvPr id="0" name=""/>
        <dsp:cNvSpPr/>
      </dsp:nvSpPr>
      <dsp:spPr>
        <a:xfrm>
          <a:off x="1803762" y="4163661"/>
          <a:ext cx="1676773" cy="3476488"/>
        </a:xfrm>
        <a:custGeom>
          <a:avLst/>
          <a:gdLst/>
          <a:ahLst/>
          <a:cxnLst/>
          <a:rect l="0" t="0" r="0" b="0"/>
          <a:pathLst>
            <a:path>
              <a:moveTo>
                <a:pt x="1676773" y="0"/>
              </a:moveTo>
              <a:lnTo>
                <a:pt x="1676773" y="3465713"/>
              </a:lnTo>
              <a:lnTo>
                <a:pt x="0" y="3465713"/>
              </a:lnTo>
              <a:lnTo>
                <a:pt x="0" y="347648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B7041C0-FD27-4C00-8348-4F036B17C8EB}">
      <dsp:nvSpPr>
        <dsp:cNvPr id="0" name=""/>
        <dsp:cNvSpPr/>
      </dsp:nvSpPr>
      <dsp:spPr>
        <a:xfrm>
          <a:off x="1547315" y="4163661"/>
          <a:ext cx="1933220" cy="2351418"/>
        </a:xfrm>
        <a:custGeom>
          <a:avLst/>
          <a:gdLst/>
          <a:ahLst/>
          <a:cxnLst/>
          <a:rect l="0" t="0" r="0" b="0"/>
          <a:pathLst>
            <a:path>
              <a:moveTo>
                <a:pt x="1933220" y="0"/>
              </a:moveTo>
              <a:lnTo>
                <a:pt x="1933220" y="2340643"/>
              </a:lnTo>
              <a:lnTo>
                <a:pt x="0" y="2340643"/>
              </a:lnTo>
              <a:lnTo>
                <a:pt x="0" y="2351418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D7F021A-5730-414E-AA52-2B277ED13CB3}">
      <dsp:nvSpPr>
        <dsp:cNvPr id="0" name=""/>
        <dsp:cNvSpPr/>
      </dsp:nvSpPr>
      <dsp:spPr>
        <a:xfrm>
          <a:off x="1619913" y="4163661"/>
          <a:ext cx="1860622" cy="1281206"/>
        </a:xfrm>
        <a:custGeom>
          <a:avLst/>
          <a:gdLst/>
          <a:ahLst/>
          <a:cxnLst/>
          <a:rect l="0" t="0" r="0" b="0"/>
          <a:pathLst>
            <a:path>
              <a:moveTo>
                <a:pt x="1860622" y="0"/>
              </a:moveTo>
              <a:lnTo>
                <a:pt x="1860622" y="1270431"/>
              </a:lnTo>
              <a:lnTo>
                <a:pt x="0" y="1270431"/>
              </a:lnTo>
              <a:lnTo>
                <a:pt x="0" y="1281206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B73BBFC-D80B-402C-91AE-DE79E9C37D79}">
      <dsp:nvSpPr>
        <dsp:cNvPr id="0" name=""/>
        <dsp:cNvSpPr/>
      </dsp:nvSpPr>
      <dsp:spPr>
        <a:xfrm>
          <a:off x="1602862" y="4163661"/>
          <a:ext cx="1877673" cy="384876"/>
        </a:xfrm>
        <a:custGeom>
          <a:avLst/>
          <a:gdLst/>
          <a:ahLst/>
          <a:cxnLst/>
          <a:rect l="0" t="0" r="0" b="0"/>
          <a:pathLst>
            <a:path>
              <a:moveTo>
                <a:pt x="1877673" y="0"/>
              </a:moveTo>
              <a:lnTo>
                <a:pt x="1877673" y="374101"/>
              </a:lnTo>
              <a:lnTo>
                <a:pt x="0" y="374101"/>
              </a:lnTo>
              <a:lnTo>
                <a:pt x="0" y="384876"/>
              </a:lnTo>
            </a:path>
          </a:pathLst>
        </a:custGeom>
        <a:noFill/>
        <a:ln w="9525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18AD941-4809-413A-83FB-1DC16A2795A1}">
      <dsp:nvSpPr>
        <dsp:cNvPr id="0" name=""/>
        <dsp:cNvSpPr/>
      </dsp:nvSpPr>
      <dsp:spPr>
        <a:xfrm>
          <a:off x="3434815" y="2619395"/>
          <a:ext cx="91440" cy="453572"/>
        </a:xfrm>
        <a:custGeom>
          <a:avLst/>
          <a:gdLst/>
          <a:ahLst/>
          <a:cxnLst/>
          <a:rect l="0" t="0" r="0" b="0"/>
          <a:pathLst>
            <a:path>
              <a:moveTo>
                <a:pt x="95125" y="0"/>
              </a:moveTo>
              <a:lnTo>
                <a:pt x="95125" y="442797"/>
              </a:lnTo>
              <a:lnTo>
                <a:pt x="45720" y="442797"/>
              </a:lnTo>
              <a:lnTo>
                <a:pt x="45720" y="453572"/>
              </a:lnTo>
            </a:path>
          </a:pathLst>
        </a:custGeom>
        <a:noFill/>
        <a:ln w="9525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B431A8-75C6-4C63-968D-007CB3F39A97}">
      <dsp:nvSpPr>
        <dsp:cNvPr id="0" name=""/>
        <dsp:cNvSpPr/>
      </dsp:nvSpPr>
      <dsp:spPr>
        <a:xfrm>
          <a:off x="5174017" y="1365824"/>
          <a:ext cx="8750244" cy="852003"/>
        </a:xfrm>
        <a:custGeom>
          <a:avLst/>
          <a:gdLst/>
          <a:ahLst/>
          <a:cxnLst/>
          <a:rect l="0" t="0" r="0" b="0"/>
          <a:pathLst>
            <a:path>
              <a:moveTo>
                <a:pt x="8750244" y="0"/>
              </a:moveTo>
              <a:lnTo>
                <a:pt x="8750244" y="852003"/>
              </a:lnTo>
              <a:lnTo>
                <a:pt x="0" y="852003"/>
              </a:lnTo>
            </a:path>
          </a:pathLst>
        </a:custGeom>
        <a:noFill/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08CF62B-97F5-480D-B410-FE1680C47B92}">
      <dsp:nvSpPr>
        <dsp:cNvPr id="0" name=""/>
        <dsp:cNvSpPr/>
      </dsp:nvSpPr>
      <dsp:spPr>
        <a:xfrm>
          <a:off x="11997807" y="77999"/>
          <a:ext cx="3852908" cy="1287825"/>
        </a:xfrm>
        <a:prstGeom prst="rect">
          <a:avLst/>
        </a:prstGeom>
        <a:solidFill>
          <a:srgbClr val="00206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lvl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800" b="1" kern="1200">
              <a:solidFill>
                <a:srgbClr val="FFC000"/>
              </a:solidFill>
            </a:rPr>
            <a:t>სსიპ  შრომის ინსპექციის სააგენტოს უფროსი</a:t>
          </a:r>
          <a:endParaRPr lang="en-US" sz="1800" b="1" kern="1200">
            <a:solidFill>
              <a:srgbClr val="FFC000"/>
            </a:solidFill>
          </a:endParaRPr>
        </a:p>
      </dsp:txBody>
      <dsp:txXfrm>
        <a:off x="11997807" y="77999"/>
        <a:ext cx="3852908" cy="1287825"/>
      </dsp:txXfrm>
    </dsp:sp>
    <dsp:sp modelId="{BDC69384-1AA5-4068-B930-9904E4C56F4F}">
      <dsp:nvSpPr>
        <dsp:cNvPr id="0" name=""/>
        <dsp:cNvSpPr/>
      </dsp:nvSpPr>
      <dsp:spPr>
        <a:xfrm>
          <a:off x="1885866" y="1816260"/>
          <a:ext cx="3288151" cy="803134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პირველი მოადგილე</a:t>
          </a:r>
          <a:endParaRPr lang="en-US" sz="1100" b="1" kern="1200"/>
        </a:p>
      </dsp:txBody>
      <dsp:txXfrm>
        <a:off x="1885866" y="1816260"/>
        <a:ext cx="3288151" cy="803134"/>
      </dsp:txXfrm>
    </dsp:sp>
    <dsp:sp modelId="{3A21835B-2009-4FFB-8C53-250979E2057F}">
      <dsp:nvSpPr>
        <dsp:cNvPr id="0" name=""/>
        <dsp:cNvSpPr/>
      </dsp:nvSpPr>
      <dsp:spPr>
        <a:xfrm>
          <a:off x="1970649" y="3072968"/>
          <a:ext cx="3019772" cy="1090692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შრომის პირობების ინსპექტირების დეპარტამენტი</a:t>
          </a:r>
          <a:endParaRPr lang="en-US" sz="1100" kern="1200"/>
        </a:p>
      </dsp:txBody>
      <dsp:txXfrm>
        <a:off x="1970649" y="3072968"/>
        <a:ext cx="3019772" cy="1090692"/>
      </dsp:txXfrm>
    </dsp:sp>
    <dsp:sp modelId="{92961B3A-4BB6-4C62-8C33-785F961A4BF4}">
      <dsp:nvSpPr>
        <dsp:cNvPr id="0" name=""/>
        <dsp:cNvSpPr/>
      </dsp:nvSpPr>
      <dsp:spPr>
        <a:xfrm>
          <a:off x="648993" y="4548537"/>
          <a:ext cx="1907736" cy="59312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სამშენებლო ზედამხედველობის სამმართველო</a:t>
          </a:r>
          <a:endParaRPr lang="en-US" sz="1100" kern="1200"/>
        </a:p>
      </dsp:txBody>
      <dsp:txXfrm>
        <a:off x="648993" y="4548537"/>
        <a:ext cx="1907736" cy="593123"/>
      </dsp:txXfrm>
    </dsp:sp>
    <dsp:sp modelId="{D563CDDE-7E91-4FEC-B64B-D7999D42FFB8}">
      <dsp:nvSpPr>
        <dsp:cNvPr id="0" name=""/>
        <dsp:cNvSpPr/>
      </dsp:nvSpPr>
      <dsp:spPr>
        <a:xfrm>
          <a:off x="668358" y="5444867"/>
          <a:ext cx="1903109" cy="727369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სამთომოპოვებით მრეწველობაზე ზედამხედველობის სამმართველო</a:t>
          </a:r>
          <a:endParaRPr lang="en-US" sz="1100" kern="1200"/>
        </a:p>
      </dsp:txBody>
      <dsp:txXfrm>
        <a:off x="668358" y="5444867"/>
        <a:ext cx="1903109" cy="727369"/>
      </dsp:txXfrm>
    </dsp:sp>
    <dsp:sp modelId="{6D7DE165-E688-4BF8-92E2-3F1CF9AE3505}">
      <dsp:nvSpPr>
        <dsp:cNvPr id="0" name=""/>
        <dsp:cNvSpPr/>
      </dsp:nvSpPr>
      <dsp:spPr>
        <a:xfrm>
          <a:off x="505574" y="6515079"/>
          <a:ext cx="2083481" cy="74023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მძიმე მრეწველობაზე ზედამხედველობის სამმართველო</a:t>
          </a:r>
          <a:endParaRPr lang="en-US" sz="1100" kern="1200"/>
        </a:p>
      </dsp:txBody>
      <dsp:txXfrm>
        <a:off x="505574" y="6515079"/>
        <a:ext cx="2083481" cy="740232"/>
      </dsp:txXfrm>
    </dsp:sp>
    <dsp:sp modelId="{24911788-ABBF-409F-9EAA-9E403CB334BD}">
      <dsp:nvSpPr>
        <dsp:cNvPr id="0" name=""/>
        <dsp:cNvSpPr/>
      </dsp:nvSpPr>
      <dsp:spPr>
        <a:xfrm>
          <a:off x="975541" y="7640149"/>
          <a:ext cx="1656442" cy="74023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მსუბუქ მრეწველობაზე ზედამხედველობის სამმართველო</a:t>
          </a:r>
          <a:endParaRPr lang="en-US" sz="1100" kern="1200"/>
        </a:p>
      </dsp:txBody>
      <dsp:txXfrm>
        <a:off x="975541" y="7640149"/>
        <a:ext cx="1656442" cy="740232"/>
      </dsp:txXfrm>
    </dsp:sp>
    <dsp:sp modelId="{D5C89AC4-27E8-423B-A461-58BE004E7A72}">
      <dsp:nvSpPr>
        <dsp:cNvPr id="0" name=""/>
        <dsp:cNvSpPr/>
      </dsp:nvSpPr>
      <dsp:spPr>
        <a:xfrm>
          <a:off x="402455" y="8833558"/>
          <a:ext cx="2262871" cy="711845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მომსახურების სექტორზე ზედამხედველობის სამმართველო</a:t>
          </a:r>
          <a:endParaRPr lang="en-US" sz="1100" kern="1200"/>
        </a:p>
      </dsp:txBody>
      <dsp:txXfrm>
        <a:off x="402455" y="8833558"/>
        <a:ext cx="2262871" cy="711845"/>
      </dsp:txXfrm>
    </dsp:sp>
    <dsp:sp modelId="{343957A8-DF2B-4DA5-A434-B8073A3FEAE3}">
      <dsp:nvSpPr>
        <dsp:cNvPr id="0" name=""/>
        <dsp:cNvSpPr/>
      </dsp:nvSpPr>
      <dsp:spPr>
        <a:xfrm>
          <a:off x="8816829" y="4102263"/>
          <a:ext cx="1708635" cy="52921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შრომითი უფლებების ზედამხედველობის სამმართველო </a:t>
          </a:r>
          <a:endParaRPr lang="en-US" sz="1100" kern="1200"/>
        </a:p>
      </dsp:txBody>
      <dsp:txXfrm>
        <a:off x="8816829" y="4102263"/>
        <a:ext cx="1708635" cy="529212"/>
      </dsp:txXfrm>
    </dsp:sp>
    <dsp:sp modelId="{443751C0-C584-4458-B9B4-601C10F5CCFE}">
      <dsp:nvSpPr>
        <dsp:cNvPr id="0" name=""/>
        <dsp:cNvSpPr/>
      </dsp:nvSpPr>
      <dsp:spPr>
        <a:xfrm>
          <a:off x="9125923" y="4750308"/>
          <a:ext cx="1458355" cy="440413"/>
        </a:xfrm>
        <a:prstGeom prst="rect">
          <a:avLst/>
        </a:prstGeom>
        <a:solidFill>
          <a:srgbClr val="FFC00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იძულებითი შრომის/ტრეფიკინგისა და შრომითი ექსპლოატაციის განყოფილება</a:t>
          </a:r>
          <a:endParaRPr lang="en-US" sz="1100" kern="1200"/>
        </a:p>
      </dsp:txBody>
      <dsp:txXfrm>
        <a:off x="9125923" y="4750308"/>
        <a:ext cx="1458355" cy="440413"/>
      </dsp:txXfrm>
    </dsp:sp>
    <dsp:sp modelId="{182C067C-5FD3-4365-AE7A-BDEFD1AFE937}">
      <dsp:nvSpPr>
        <dsp:cNvPr id="0" name=""/>
        <dsp:cNvSpPr/>
      </dsp:nvSpPr>
      <dsp:spPr>
        <a:xfrm>
          <a:off x="3943412" y="6896249"/>
          <a:ext cx="2390695" cy="87319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რეგიონული ინსპექტირების კორდინირების ცენტრი</a:t>
          </a:r>
          <a:endParaRPr lang="en-US" sz="1100" kern="1200"/>
        </a:p>
      </dsp:txBody>
      <dsp:txXfrm>
        <a:off x="3943412" y="6896249"/>
        <a:ext cx="2390695" cy="873193"/>
      </dsp:txXfrm>
    </dsp:sp>
    <dsp:sp modelId="{7D113B50-C931-44FF-AF19-906587A588B2}">
      <dsp:nvSpPr>
        <dsp:cNvPr id="0" name=""/>
        <dsp:cNvSpPr/>
      </dsp:nvSpPr>
      <dsp:spPr>
        <a:xfrm>
          <a:off x="4869729" y="9005255"/>
          <a:ext cx="1485978" cy="828043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იმერეთის რეგიონული სამმართველო</a:t>
          </a:r>
          <a:endParaRPr lang="en-US" sz="1100" b="1" kern="1200"/>
        </a:p>
      </dsp:txBody>
      <dsp:txXfrm>
        <a:off x="4869729" y="9005255"/>
        <a:ext cx="1485978" cy="828043"/>
      </dsp:txXfrm>
    </dsp:sp>
    <dsp:sp modelId="{36AB4C6E-C9F7-4F97-98D6-5A3A8DE05BC0}">
      <dsp:nvSpPr>
        <dsp:cNvPr id="0" name=""/>
        <dsp:cNvSpPr/>
      </dsp:nvSpPr>
      <dsp:spPr>
        <a:xfrm>
          <a:off x="4884168" y="7943185"/>
          <a:ext cx="1428479" cy="806063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აჭარის რეგიონული სამმართველო</a:t>
          </a:r>
          <a:endParaRPr lang="en-US" sz="1100" b="1" kern="1200"/>
        </a:p>
      </dsp:txBody>
      <dsp:txXfrm>
        <a:off x="4884168" y="7943185"/>
        <a:ext cx="1428479" cy="806063"/>
      </dsp:txXfrm>
    </dsp:sp>
    <dsp:sp modelId="{ECE84A1D-55AD-4E81-ABD8-4E7AA3955750}">
      <dsp:nvSpPr>
        <dsp:cNvPr id="0" name=""/>
        <dsp:cNvSpPr/>
      </dsp:nvSpPr>
      <dsp:spPr>
        <a:xfrm>
          <a:off x="17582671" y="1889847"/>
          <a:ext cx="3582255" cy="872498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 მოადგილე</a:t>
          </a:r>
          <a:endParaRPr lang="en-US" sz="1100" b="1" kern="1200"/>
        </a:p>
      </dsp:txBody>
      <dsp:txXfrm>
        <a:off x="17582671" y="1889847"/>
        <a:ext cx="3582255" cy="872498"/>
      </dsp:txXfrm>
    </dsp:sp>
    <dsp:sp modelId="{766E7449-63FD-48C5-B56D-0919F5C4AA5F}">
      <dsp:nvSpPr>
        <dsp:cNvPr id="0" name=""/>
        <dsp:cNvSpPr/>
      </dsp:nvSpPr>
      <dsp:spPr>
        <a:xfrm>
          <a:off x="15064168" y="3084594"/>
          <a:ext cx="2409389" cy="743214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სამართლებრივი უზრუნველყოფის დეპარტამენტი</a:t>
          </a:r>
          <a:endParaRPr lang="en-US" sz="1100" b="1" kern="1200"/>
        </a:p>
      </dsp:txBody>
      <dsp:txXfrm>
        <a:off x="15064168" y="3084594"/>
        <a:ext cx="2409389" cy="743214"/>
      </dsp:txXfrm>
    </dsp:sp>
    <dsp:sp modelId="{7728640E-9C9A-41D2-8B88-48B03F58F72C}">
      <dsp:nvSpPr>
        <dsp:cNvPr id="0" name=""/>
        <dsp:cNvSpPr/>
      </dsp:nvSpPr>
      <dsp:spPr>
        <a:xfrm>
          <a:off x="15793715" y="7392317"/>
          <a:ext cx="1768862" cy="87455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სასამართლო დავები წარმართვისა და წარმომადგენლობის სამმართველო</a:t>
          </a:r>
          <a:endParaRPr lang="en-US" sz="1100" kern="1200"/>
        </a:p>
      </dsp:txBody>
      <dsp:txXfrm>
        <a:off x="15793715" y="7392317"/>
        <a:ext cx="1768862" cy="874558"/>
      </dsp:txXfrm>
    </dsp:sp>
    <dsp:sp modelId="{F0C9AC52-0366-4A2A-A6C1-152C895F0E8E}">
      <dsp:nvSpPr>
        <dsp:cNvPr id="0" name=""/>
        <dsp:cNvSpPr/>
      </dsp:nvSpPr>
      <dsp:spPr>
        <a:xfrm>
          <a:off x="15819212" y="5520945"/>
          <a:ext cx="1533846" cy="116675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ადმინისტრაციული საჩივრების განხილვის სამმართველო</a:t>
          </a:r>
          <a:endParaRPr lang="en-US" sz="1100" kern="1200"/>
        </a:p>
      </dsp:txBody>
      <dsp:txXfrm>
        <a:off x="15819212" y="5520945"/>
        <a:ext cx="1533846" cy="1166753"/>
      </dsp:txXfrm>
    </dsp:sp>
    <dsp:sp modelId="{9C9C373B-56D7-4619-B859-261586511EEB}">
      <dsp:nvSpPr>
        <dsp:cNvPr id="0" name=""/>
        <dsp:cNvSpPr/>
      </dsp:nvSpPr>
      <dsp:spPr>
        <a:xfrm>
          <a:off x="15749152" y="4111134"/>
          <a:ext cx="1495847" cy="104751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დოკუმენტაციის სამართლებრივი რევიზიისა და ვიზირების სამმართველო</a:t>
          </a:r>
          <a:endParaRPr lang="en-US" sz="1100" kern="1200"/>
        </a:p>
      </dsp:txBody>
      <dsp:txXfrm>
        <a:off x="15749152" y="4111134"/>
        <a:ext cx="1495847" cy="1047518"/>
      </dsp:txXfrm>
    </dsp:sp>
    <dsp:sp modelId="{E072118A-43DE-4C53-A486-11DDCD1BBA7C}">
      <dsp:nvSpPr>
        <dsp:cNvPr id="0" name=""/>
        <dsp:cNvSpPr/>
      </dsp:nvSpPr>
      <dsp:spPr>
        <a:xfrm>
          <a:off x="20927809" y="3114906"/>
          <a:ext cx="2963077" cy="822582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ადმინისტრაციული  დეპარტამენტი</a:t>
          </a:r>
          <a:endParaRPr lang="en-US" sz="1100" kern="1200"/>
        </a:p>
      </dsp:txBody>
      <dsp:txXfrm>
        <a:off x="20927809" y="3114906"/>
        <a:ext cx="2963077" cy="822582"/>
      </dsp:txXfrm>
    </dsp:sp>
    <dsp:sp modelId="{A6838E4A-CB3C-4B3B-A223-A60BECD5C119}">
      <dsp:nvSpPr>
        <dsp:cNvPr id="0" name=""/>
        <dsp:cNvSpPr/>
      </dsp:nvSpPr>
      <dsp:spPr>
        <a:xfrm>
          <a:off x="18286241" y="4293595"/>
          <a:ext cx="2602600" cy="88032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ადამიანური რესურსების მართვისა და სტრატეგიული განვითარებისა სამმართველო</a:t>
          </a:r>
          <a:endParaRPr lang="en-US" sz="1100" kern="1200"/>
        </a:p>
      </dsp:txBody>
      <dsp:txXfrm>
        <a:off x="18286241" y="4293595"/>
        <a:ext cx="2602600" cy="880328"/>
      </dsp:txXfrm>
    </dsp:sp>
    <dsp:sp modelId="{041D6A8D-4CDB-46AF-85B9-61B813CF230F}">
      <dsp:nvSpPr>
        <dsp:cNvPr id="0" name=""/>
        <dsp:cNvSpPr/>
      </dsp:nvSpPr>
      <dsp:spPr>
        <a:xfrm>
          <a:off x="21507271" y="4431666"/>
          <a:ext cx="2609634" cy="81760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სტატისტიკის, საჯარო ინფორმაციის უზრუნველყოფისა და ანალიტიკის სამმართველო</a:t>
          </a:r>
          <a:endParaRPr lang="en-US" sz="1100" kern="1200"/>
        </a:p>
      </dsp:txBody>
      <dsp:txXfrm>
        <a:off x="21507271" y="4431666"/>
        <a:ext cx="2609634" cy="817603"/>
      </dsp:txXfrm>
    </dsp:sp>
    <dsp:sp modelId="{6F29F04F-D794-46AB-A088-AC74C4B5BA9D}">
      <dsp:nvSpPr>
        <dsp:cNvPr id="0" name=""/>
        <dsp:cNvSpPr/>
      </dsp:nvSpPr>
      <dsp:spPr>
        <a:xfrm>
          <a:off x="21567270" y="5600144"/>
          <a:ext cx="2364817" cy="555163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საქმისწარმოების სამმართველო</a:t>
          </a:r>
          <a:endParaRPr lang="en-US" sz="1100" kern="1200"/>
        </a:p>
      </dsp:txBody>
      <dsp:txXfrm>
        <a:off x="21567270" y="5600144"/>
        <a:ext cx="2364817" cy="555163"/>
      </dsp:txXfrm>
    </dsp:sp>
    <dsp:sp modelId="{0A1B6F54-6EFB-49FE-9D0A-3877E862C7E4}">
      <dsp:nvSpPr>
        <dsp:cNvPr id="0" name=""/>
        <dsp:cNvSpPr/>
      </dsp:nvSpPr>
      <dsp:spPr>
        <a:xfrm>
          <a:off x="18253659" y="5422252"/>
          <a:ext cx="2694588" cy="66187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მედიასთან, საზოგადოებასთან ურთიერთობისა და პროტოკოლის სამმართველო</a:t>
          </a:r>
          <a:endParaRPr lang="en-US" sz="1100" kern="1200"/>
        </a:p>
      </dsp:txBody>
      <dsp:txXfrm>
        <a:off x="18253659" y="5422252"/>
        <a:ext cx="2694588" cy="661878"/>
      </dsp:txXfrm>
    </dsp:sp>
    <dsp:sp modelId="{5289943B-EE89-4AA6-8507-7117B837A2A3}">
      <dsp:nvSpPr>
        <dsp:cNvPr id="0" name=""/>
        <dsp:cNvSpPr/>
      </dsp:nvSpPr>
      <dsp:spPr>
        <a:xfrm>
          <a:off x="18299888" y="6304678"/>
          <a:ext cx="2654074" cy="87097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საერთაშორისო  ურთიერთობისა და ადგილობრივ უწყებებთან თანამშრომლობის სამმართველო</a:t>
          </a:r>
          <a:endParaRPr lang="en-US" sz="1100" kern="1200"/>
        </a:p>
      </dsp:txBody>
      <dsp:txXfrm>
        <a:off x="18299888" y="6304678"/>
        <a:ext cx="2654074" cy="870978"/>
      </dsp:txXfrm>
    </dsp:sp>
    <dsp:sp modelId="{208C8E37-DF2D-43C1-8E8B-49CE154EDF68}">
      <dsp:nvSpPr>
        <dsp:cNvPr id="0" name=""/>
        <dsp:cNvSpPr/>
      </dsp:nvSpPr>
      <dsp:spPr>
        <a:xfrm>
          <a:off x="21565189" y="6540541"/>
          <a:ext cx="2807663" cy="830395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შრომის უსაფრთხოების სპეციალისტის აკრედიტებულ პროგრამაზე ზედამხედველობის ცენტრი</a:t>
          </a:r>
          <a:endParaRPr lang="en-US" sz="1100" kern="1200"/>
        </a:p>
      </dsp:txBody>
      <dsp:txXfrm>
        <a:off x="21565189" y="6540541"/>
        <a:ext cx="2807663" cy="830395"/>
      </dsp:txXfrm>
    </dsp:sp>
    <dsp:sp modelId="{A602DD41-A3D2-4434-9843-0BA3A0A03970}">
      <dsp:nvSpPr>
        <dsp:cNvPr id="0" name=""/>
        <dsp:cNvSpPr/>
      </dsp:nvSpPr>
      <dsp:spPr>
        <a:xfrm>
          <a:off x="21522731" y="7856050"/>
          <a:ext cx="2388754" cy="723772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პროგრამული უზრუნველყოფისა და ინფორმაციული ტექნოლოგიების მართვის ცენტრი</a:t>
          </a:r>
          <a:endParaRPr lang="en-US" sz="1100" kern="1200"/>
        </a:p>
      </dsp:txBody>
      <dsp:txXfrm>
        <a:off x="21522731" y="7856050"/>
        <a:ext cx="2388754" cy="723772"/>
      </dsp:txXfrm>
    </dsp:sp>
    <dsp:sp modelId="{8AAD2E76-9DC3-4E8A-93EF-D2298C0FBDA8}">
      <dsp:nvSpPr>
        <dsp:cNvPr id="0" name=""/>
        <dsp:cNvSpPr/>
      </dsp:nvSpPr>
      <dsp:spPr>
        <a:xfrm>
          <a:off x="11515201" y="2403601"/>
          <a:ext cx="2238665" cy="992632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0" kern="1200"/>
            <a:t>მონიტორინგისა და ზედამხედველობის დეპარტამენტი</a:t>
          </a:r>
          <a:endParaRPr lang="en-US" sz="1100" kern="1200"/>
        </a:p>
      </dsp:txBody>
      <dsp:txXfrm>
        <a:off x="11515201" y="2403601"/>
        <a:ext cx="2238665" cy="992632"/>
      </dsp:txXfrm>
    </dsp:sp>
    <dsp:sp modelId="{7F494602-5394-49A7-AC3E-6BB827FD6548}">
      <dsp:nvSpPr>
        <dsp:cNvPr id="0" name=""/>
        <dsp:cNvSpPr/>
      </dsp:nvSpPr>
      <dsp:spPr>
        <a:xfrm>
          <a:off x="12128781" y="5723384"/>
          <a:ext cx="1842516" cy="839251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ოპერატიული ინფორმაციისა და მონიტორინგის სამმართველო</a:t>
          </a:r>
          <a:endParaRPr lang="en-US" sz="1100" kern="1200"/>
        </a:p>
      </dsp:txBody>
      <dsp:txXfrm>
        <a:off x="12128781" y="5723384"/>
        <a:ext cx="1842516" cy="839251"/>
      </dsp:txXfrm>
    </dsp:sp>
    <dsp:sp modelId="{130A8373-C39F-4E82-9D88-D86B7FBFEF6A}">
      <dsp:nvSpPr>
        <dsp:cNvPr id="0" name=""/>
        <dsp:cNvSpPr/>
      </dsp:nvSpPr>
      <dsp:spPr>
        <a:xfrm>
          <a:off x="12170664" y="4307427"/>
          <a:ext cx="1548123" cy="898944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მოკვლევისა და დავების განხილვის სამმართველო</a:t>
          </a:r>
          <a:endParaRPr lang="en-US" sz="1100" kern="1200"/>
        </a:p>
      </dsp:txBody>
      <dsp:txXfrm>
        <a:off x="12170664" y="4307427"/>
        <a:ext cx="1548123" cy="898944"/>
      </dsp:txXfrm>
    </dsp:sp>
    <dsp:sp modelId="{0A54A80F-FBA2-40CD-A7A0-E28C139D7C35}">
      <dsp:nvSpPr>
        <dsp:cNvPr id="0" name=""/>
        <dsp:cNvSpPr/>
      </dsp:nvSpPr>
      <dsp:spPr>
        <a:xfrm>
          <a:off x="23618925" y="1790545"/>
          <a:ext cx="3546051" cy="855893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b="1" kern="1200"/>
            <a:t>სააგენტოს უფროსის მოადგილე</a:t>
          </a:r>
          <a:endParaRPr lang="en-US" sz="1100" kern="1200"/>
        </a:p>
      </dsp:txBody>
      <dsp:txXfrm>
        <a:off x="23618925" y="1790545"/>
        <a:ext cx="3546051" cy="855893"/>
      </dsp:txXfrm>
    </dsp:sp>
    <dsp:sp modelId="{74C6CC72-DA23-48B2-BF38-6143BDA39727}">
      <dsp:nvSpPr>
        <dsp:cNvPr id="0" name=""/>
        <dsp:cNvSpPr/>
      </dsp:nvSpPr>
      <dsp:spPr>
        <a:xfrm>
          <a:off x="24705311" y="3140799"/>
          <a:ext cx="3028268" cy="809607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საფინანსო-ეკონომოკური დეპარტამენტი</a:t>
          </a:r>
          <a:endParaRPr lang="en-US" sz="1100" kern="1200"/>
        </a:p>
      </dsp:txBody>
      <dsp:txXfrm>
        <a:off x="24705311" y="3140799"/>
        <a:ext cx="3028268" cy="809607"/>
      </dsp:txXfrm>
    </dsp:sp>
    <dsp:sp modelId="{88306087-173F-41A5-ADBE-77A64D09D34E}">
      <dsp:nvSpPr>
        <dsp:cNvPr id="0" name=""/>
        <dsp:cNvSpPr/>
      </dsp:nvSpPr>
      <dsp:spPr>
        <a:xfrm>
          <a:off x="26111582" y="6008707"/>
          <a:ext cx="1700425" cy="775601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სახელმწიფო შესყიდვების სამმართველო</a:t>
          </a:r>
          <a:endParaRPr lang="en-US" sz="1100" kern="1200"/>
        </a:p>
      </dsp:txBody>
      <dsp:txXfrm>
        <a:off x="26111582" y="6008707"/>
        <a:ext cx="1700425" cy="775601"/>
      </dsp:txXfrm>
    </dsp:sp>
    <dsp:sp modelId="{421821F1-D0C9-4D7A-8F4B-B8982A971FCC}">
      <dsp:nvSpPr>
        <dsp:cNvPr id="0" name=""/>
        <dsp:cNvSpPr/>
      </dsp:nvSpPr>
      <dsp:spPr>
        <a:xfrm>
          <a:off x="26174710" y="7285444"/>
          <a:ext cx="1774547" cy="784997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საფინანსო-საბუღალტრო სამმართველო</a:t>
          </a:r>
          <a:endParaRPr lang="en-US" sz="1100" kern="1200"/>
        </a:p>
      </dsp:txBody>
      <dsp:txXfrm>
        <a:off x="26174710" y="7285444"/>
        <a:ext cx="1774547" cy="784997"/>
      </dsp:txXfrm>
    </dsp:sp>
    <dsp:sp modelId="{0892F9C1-6B06-44C6-BF13-951B075B6E98}">
      <dsp:nvSpPr>
        <dsp:cNvPr id="0" name=""/>
        <dsp:cNvSpPr/>
      </dsp:nvSpPr>
      <dsp:spPr>
        <a:xfrm>
          <a:off x="25843680" y="4699669"/>
          <a:ext cx="1889901" cy="829988"/>
        </a:xfrm>
        <a:prstGeom prst="rect">
          <a:avLst/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5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ლოჯისტიკისა და სამეურნეო მომსახურების სამმართველო </a:t>
          </a:r>
          <a:endParaRPr lang="en-US" sz="1100" kern="1200"/>
        </a:p>
      </dsp:txBody>
      <dsp:txXfrm>
        <a:off x="25843680" y="4699669"/>
        <a:ext cx="1889901" cy="829988"/>
      </dsp:txXfrm>
    </dsp:sp>
    <dsp:sp modelId="{7E79752B-A666-453D-BC5A-6F50528A76FC}">
      <dsp:nvSpPr>
        <dsp:cNvPr id="0" name=""/>
        <dsp:cNvSpPr/>
      </dsp:nvSpPr>
      <dsp:spPr>
        <a:xfrm>
          <a:off x="14289427" y="1567733"/>
          <a:ext cx="876821" cy="31116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a-GE" sz="1100" kern="1200"/>
            <a:t>მრჩეველი</a:t>
          </a:r>
          <a:endParaRPr lang="en-US" sz="1100" kern="1200"/>
        </a:p>
      </dsp:txBody>
      <dsp:txXfrm>
        <a:off x="14289427" y="1567733"/>
        <a:ext cx="876821" cy="31116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205189</xdr:colOff>
      <xdr:row>1</xdr:row>
      <xdr:rowOff>57150</xdr:rowOff>
    </xdr:from>
    <xdr:to>
      <xdr:col>47</xdr:col>
      <xdr:colOff>247650</xdr:colOff>
      <xdr:row>71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showRowColHeaders="0" tabSelected="1" zoomScale="50" zoomScaleNormal="50" workbookViewId="0">
      <selection activeCell="A70" sqref="A70"/>
    </sheetView>
  </sheetViews>
  <sheetFormatPr defaultRowHeight="15" x14ac:dyDescent="0.25"/>
  <sheetData/>
  <pageMargins left="0.7" right="0.7" top="0.75" bottom="0.75" header="0.3" footer="0.3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view="pageBreakPreview" zoomScaleNormal="100" zoomScaleSheetLayoutView="100" workbookViewId="0">
      <selection activeCell="C7" sqref="C7"/>
    </sheetView>
  </sheetViews>
  <sheetFormatPr defaultColWidth="9.140625" defaultRowHeight="12" x14ac:dyDescent="0.2"/>
  <cols>
    <col min="1" max="1" width="4" style="10" bestFit="1" customWidth="1"/>
    <col min="2" max="2" width="39.5703125" style="10" customWidth="1"/>
    <col min="3" max="3" width="14.7109375" style="10" customWidth="1"/>
    <col min="4" max="4" width="17.28515625" style="10" customWidth="1"/>
    <col min="5" max="5" width="15.7109375" style="10" customWidth="1"/>
    <col min="6" max="6" width="17.5703125" style="10" customWidth="1"/>
    <col min="7" max="7" width="22.28515625" style="10" customWidth="1"/>
    <col min="8" max="8" width="19.85546875" style="10" customWidth="1"/>
    <col min="9" max="16384" width="9.140625" style="10"/>
  </cols>
  <sheetData>
    <row r="1" spans="1:8" ht="63.75" customHeight="1" x14ac:dyDescent="0.2">
      <c r="A1" s="83" t="s">
        <v>29</v>
      </c>
      <c r="B1" s="84"/>
      <c r="C1" s="84"/>
      <c r="D1" s="84"/>
      <c r="E1" s="84"/>
      <c r="F1" s="84"/>
      <c r="G1" s="84"/>
      <c r="H1" s="84"/>
    </row>
    <row r="2" spans="1:8" s="13" customFormat="1" ht="96" customHeight="1" x14ac:dyDescent="0.2">
      <c r="A2" s="11" t="s">
        <v>0</v>
      </c>
      <c r="B2" s="12" t="s">
        <v>30</v>
      </c>
      <c r="C2" s="12" t="s">
        <v>31</v>
      </c>
      <c r="D2" s="12" t="s">
        <v>32</v>
      </c>
      <c r="E2" s="12" t="s">
        <v>33</v>
      </c>
      <c r="F2" s="12" t="s">
        <v>34</v>
      </c>
      <c r="G2" s="12" t="s">
        <v>35</v>
      </c>
      <c r="H2" s="12" t="s">
        <v>36</v>
      </c>
    </row>
    <row r="3" spans="1:8" s="13" customFormat="1" ht="38.25" customHeight="1" x14ac:dyDescent="0.2">
      <c r="A3" s="11"/>
      <c r="B3" s="12" t="s">
        <v>24</v>
      </c>
      <c r="C3" s="14">
        <f>C6+C11+C20+C55+C68+C97+C4</f>
        <v>193</v>
      </c>
      <c r="D3" s="11"/>
      <c r="E3" s="11"/>
      <c r="F3" s="15">
        <f>F6+F11+F20+F55+F68+F97</f>
        <v>344600</v>
      </c>
      <c r="G3" s="15">
        <f>G6+G11+G20+G55+G68+G97+G4</f>
        <v>4405200</v>
      </c>
      <c r="H3" s="104">
        <f>G3+G4</f>
        <v>4675200</v>
      </c>
    </row>
    <row r="4" spans="1:8" s="13" customFormat="1" ht="15" customHeight="1" x14ac:dyDescent="0.2">
      <c r="A4" s="100"/>
      <c r="B4" s="98" t="s">
        <v>64</v>
      </c>
      <c r="C4" s="102">
        <v>15</v>
      </c>
      <c r="D4" s="103"/>
      <c r="E4" s="102">
        <v>1500</v>
      </c>
      <c r="F4" s="102">
        <f>E4*C4</f>
        <v>22500</v>
      </c>
      <c r="G4" s="102">
        <f>F4*12</f>
        <v>270000</v>
      </c>
      <c r="H4" s="73"/>
    </row>
    <row r="5" spans="1:8" s="13" customFormat="1" ht="17.25" customHeight="1" x14ac:dyDescent="0.2">
      <c r="A5" s="110"/>
      <c r="B5" s="97" t="s">
        <v>63</v>
      </c>
      <c r="C5" s="109">
        <f>C24+C25+C28+C29+C32+C33+C36+C37+C40+C41+C44+C45+C48+C49+C53+C54</f>
        <v>100</v>
      </c>
      <c r="D5" s="110"/>
      <c r="E5" s="110"/>
      <c r="F5" s="109">
        <f>F24+F25+F28+F29+F36+F37+F40+F41+F48+F49+F53+F54</f>
        <v>159600</v>
      </c>
      <c r="G5" s="109">
        <f>F5*12</f>
        <v>1915200</v>
      </c>
      <c r="H5" s="111"/>
    </row>
    <row r="6" spans="1:8" s="13" customFormat="1" ht="22.5" customHeight="1" x14ac:dyDescent="0.2">
      <c r="A6" s="16"/>
      <c r="B6" s="16" t="s">
        <v>37</v>
      </c>
      <c r="C6" s="17">
        <f>C7+C9+C10+C8</f>
        <v>5</v>
      </c>
      <c r="D6" s="16"/>
      <c r="E6" s="16"/>
      <c r="F6" s="17">
        <f>F7+F9+F10+F8</f>
        <v>22900</v>
      </c>
      <c r="G6" s="17">
        <f>F6*12</f>
        <v>274800</v>
      </c>
      <c r="H6" s="105"/>
    </row>
    <row r="7" spans="1:8" ht="15" x14ac:dyDescent="0.2">
      <c r="A7" s="18"/>
      <c r="B7" s="19" t="s">
        <v>16</v>
      </c>
      <c r="C7" s="20">
        <v>1</v>
      </c>
      <c r="D7" s="20">
        <v>0</v>
      </c>
      <c r="E7" s="21">
        <v>5600</v>
      </c>
      <c r="F7" s="22">
        <f>C7*E7</f>
        <v>5600</v>
      </c>
      <c r="G7" s="22">
        <f>F7*12</f>
        <v>67200</v>
      </c>
      <c r="H7" s="106"/>
    </row>
    <row r="8" spans="1:8" ht="15" x14ac:dyDescent="0.2">
      <c r="A8" s="18"/>
      <c r="B8" s="101" t="s">
        <v>17</v>
      </c>
      <c r="C8" s="36">
        <v>1</v>
      </c>
      <c r="D8" s="36">
        <v>0</v>
      </c>
      <c r="E8" s="38">
        <v>3500</v>
      </c>
      <c r="F8" s="38">
        <v>3500</v>
      </c>
      <c r="G8" s="38">
        <f>F8*12</f>
        <v>42000</v>
      </c>
      <c r="H8" s="106"/>
    </row>
    <row r="9" spans="1:8" ht="15" x14ac:dyDescent="0.2">
      <c r="A9" s="18"/>
      <c r="B9" s="19" t="s">
        <v>52</v>
      </c>
      <c r="C9" s="20">
        <v>1</v>
      </c>
      <c r="D9" s="20">
        <v>0</v>
      </c>
      <c r="E9" s="21">
        <v>4800</v>
      </c>
      <c r="F9" s="22">
        <f>C9*E9</f>
        <v>4800</v>
      </c>
      <c r="G9" s="22">
        <f>F9*12</f>
        <v>57600</v>
      </c>
      <c r="H9" s="106"/>
    </row>
    <row r="10" spans="1:8" ht="15" x14ac:dyDescent="0.2">
      <c r="A10" s="18"/>
      <c r="B10" s="19" t="s">
        <v>28</v>
      </c>
      <c r="C10" s="20">
        <v>2</v>
      </c>
      <c r="D10" s="20">
        <v>0</v>
      </c>
      <c r="E10" s="21">
        <v>4500</v>
      </c>
      <c r="F10" s="22">
        <f>C10*E10</f>
        <v>9000</v>
      </c>
      <c r="G10" s="22">
        <f>F10*12</f>
        <v>108000</v>
      </c>
      <c r="H10" s="106"/>
    </row>
    <row r="11" spans="1:8" ht="30" x14ac:dyDescent="0.2">
      <c r="A11" s="23" t="s">
        <v>38</v>
      </c>
      <c r="B11" s="23" t="s">
        <v>49</v>
      </c>
      <c r="C11" s="24">
        <f>C12+C13+C17</f>
        <v>9</v>
      </c>
      <c r="D11" s="24"/>
      <c r="E11" s="23"/>
      <c r="F11" s="24">
        <f>F12+F13+F17</f>
        <v>21900</v>
      </c>
      <c r="G11" s="24">
        <f>G12+G13+G17</f>
        <v>262800</v>
      </c>
      <c r="H11" s="106"/>
    </row>
    <row r="12" spans="1:8" ht="15" x14ac:dyDescent="0.2">
      <c r="A12" s="18"/>
      <c r="B12" s="47" t="s">
        <v>18</v>
      </c>
      <c r="C12" s="20">
        <v>1</v>
      </c>
      <c r="D12" s="26">
        <v>3.5</v>
      </c>
      <c r="E12" s="32">
        <f>D12*1000</f>
        <v>3500</v>
      </c>
      <c r="F12" s="48">
        <f>C12*E12</f>
        <v>3500</v>
      </c>
      <c r="G12" s="48">
        <f>F12*12</f>
        <v>42000</v>
      </c>
      <c r="H12" s="106"/>
    </row>
    <row r="13" spans="1:8" ht="30" x14ac:dyDescent="0.2">
      <c r="A13" s="18"/>
      <c r="B13" s="28" t="s">
        <v>50</v>
      </c>
      <c r="C13" s="70">
        <f>C14+C15+C16</f>
        <v>5</v>
      </c>
      <c r="D13" s="69"/>
      <c r="E13" s="68"/>
      <c r="F13" s="68">
        <f>F14+F15+F16</f>
        <v>11200</v>
      </c>
      <c r="G13" s="68">
        <f>G14+G15+G16</f>
        <v>134400</v>
      </c>
      <c r="H13" s="106"/>
    </row>
    <row r="14" spans="1:8" ht="15" x14ac:dyDescent="0.2">
      <c r="A14" s="18"/>
      <c r="B14" s="47" t="s">
        <v>20</v>
      </c>
      <c r="C14" s="32">
        <v>1</v>
      </c>
      <c r="D14" s="33">
        <v>2.8</v>
      </c>
      <c r="E14" s="32">
        <f>D14*1000</f>
        <v>2800</v>
      </c>
      <c r="F14" s="32">
        <f>C14*E14</f>
        <v>2800</v>
      </c>
      <c r="G14" s="32">
        <f>F14*12</f>
        <v>33600</v>
      </c>
      <c r="H14" s="106"/>
    </row>
    <row r="15" spans="1:8" ht="15" x14ac:dyDescent="0.2">
      <c r="A15" s="18"/>
      <c r="B15" s="47" t="s">
        <v>21</v>
      </c>
      <c r="C15" s="32">
        <v>2</v>
      </c>
      <c r="D15" s="33">
        <v>2.2000000000000002</v>
      </c>
      <c r="E15" s="32">
        <f>D15*1000</f>
        <v>2200</v>
      </c>
      <c r="F15" s="32">
        <f>C15*E15</f>
        <v>4400</v>
      </c>
      <c r="G15" s="32">
        <f>F15*12</f>
        <v>52800</v>
      </c>
      <c r="H15" s="106"/>
    </row>
    <row r="16" spans="1:8" ht="15" x14ac:dyDescent="0.2">
      <c r="A16" s="18"/>
      <c r="B16" s="47" t="s">
        <v>21</v>
      </c>
      <c r="C16" s="32">
        <v>2</v>
      </c>
      <c r="D16" s="33">
        <v>2</v>
      </c>
      <c r="E16" s="32">
        <f>D16*1000</f>
        <v>2000</v>
      </c>
      <c r="F16" s="32">
        <f>C16*E16</f>
        <v>4000</v>
      </c>
      <c r="G16" s="32">
        <f>F16*12</f>
        <v>48000</v>
      </c>
      <c r="H16" s="106"/>
    </row>
    <row r="17" spans="1:8" ht="30" x14ac:dyDescent="0.2">
      <c r="A17" s="18"/>
      <c r="B17" s="28" t="s">
        <v>51</v>
      </c>
      <c r="C17" s="42">
        <f>C18+C19</f>
        <v>3</v>
      </c>
      <c r="D17" s="43"/>
      <c r="E17" s="42"/>
      <c r="F17" s="68">
        <f>F18+F19</f>
        <v>7200</v>
      </c>
      <c r="G17" s="68">
        <f>G18+G19</f>
        <v>86400</v>
      </c>
      <c r="H17" s="106"/>
    </row>
    <row r="18" spans="1:8" ht="15" x14ac:dyDescent="0.2">
      <c r="A18" s="18"/>
      <c r="B18" s="47" t="s">
        <v>20</v>
      </c>
      <c r="C18" s="32">
        <v>1</v>
      </c>
      <c r="D18" s="33">
        <v>2.8</v>
      </c>
      <c r="E18" s="32">
        <f>D18*1000</f>
        <v>2800</v>
      </c>
      <c r="F18" s="32">
        <f>C18*E18</f>
        <v>2800</v>
      </c>
      <c r="G18" s="32">
        <f>F18*12</f>
        <v>33600</v>
      </c>
      <c r="H18" s="106"/>
    </row>
    <row r="19" spans="1:8" ht="15" x14ac:dyDescent="0.2">
      <c r="A19" s="18"/>
      <c r="B19" s="47" t="s">
        <v>21</v>
      </c>
      <c r="C19" s="20">
        <v>2</v>
      </c>
      <c r="D19" s="26">
        <v>2.2000000000000002</v>
      </c>
      <c r="E19" s="32">
        <f>D19*1000</f>
        <v>2200</v>
      </c>
      <c r="F19" s="32">
        <f>C19*E19</f>
        <v>4400</v>
      </c>
      <c r="G19" s="32">
        <f>F19*12</f>
        <v>52800</v>
      </c>
      <c r="H19" s="106"/>
    </row>
    <row r="20" spans="1:8" s="25" customFormat="1" ht="30" x14ac:dyDescent="0.2">
      <c r="A20" s="23" t="s">
        <v>41</v>
      </c>
      <c r="B20" s="23" t="s">
        <v>46</v>
      </c>
      <c r="C20" s="24">
        <f>C21+C22+C26+C34+C38+C46+C50+C30+C42</f>
        <v>112</v>
      </c>
      <c r="D20" s="24"/>
      <c r="E20" s="24"/>
      <c r="F20" s="24">
        <f>F21++F22+F26+F34+F38+F46+F50</f>
        <v>186700</v>
      </c>
      <c r="G20" s="24">
        <f>F20*12</f>
        <v>2240400</v>
      </c>
      <c r="H20" s="106"/>
    </row>
    <row r="21" spans="1:8" ht="15" x14ac:dyDescent="0.2">
      <c r="A21" s="18"/>
      <c r="B21" s="19" t="s">
        <v>18</v>
      </c>
      <c r="C21" s="20">
        <v>1</v>
      </c>
      <c r="D21" s="26">
        <v>3.5</v>
      </c>
      <c r="E21" s="21">
        <f>D21*1000</f>
        <v>3500</v>
      </c>
      <c r="F21" s="22">
        <f>C21*E21</f>
        <v>3500</v>
      </c>
      <c r="G21" s="22">
        <f>F21*12</f>
        <v>42000</v>
      </c>
      <c r="H21" s="106"/>
    </row>
    <row r="22" spans="1:8" s="30" customFormat="1" ht="30" x14ac:dyDescent="0.2">
      <c r="A22" s="27"/>
      <c r="B22" s="28" t="s">
        <v>39</v>
      </c>
      <c r="C22" s="29">
        <f>C23+C24+C25</f>
        <v>21</v>
      </c>
      <c r="D22" s="29"/>
      <c r="E22" s="29"/>
      <c r="F22" s="29">
        <f>F23+F24+F25</f>
        <v>44800</v>
      </c>
      <c r="G22" s="29">
        <f>F22*12</f>
        <v>537600</v>
      </c>
      <c r="H22" s="106"/>
    </row>
    <row r="23" spans="1:8" s="30" customFormat="1" ht="15" x14ac:dyDescent="0.2">
      <c r="A23" s="27"/>
      <c r="B23" s="31" t="s">
        <v>20</v>
      </c>
      <c r="C23" s="32">
        <v>1</v>
      </c>
      <c r="D23" s="33">
        <v>2.8</v>
      </c>
      <c r="E23" s="21">
        <f>D23*1000</f>
        <v>2800</v>
      </c>
      <c r="F23" s="21">
        <f>C23*E23</f>
        <v>2800</v>
      </c>
      <c r="G23" s="21">
        <f>F23*12</f>
        <v>33600</v>
      </c>
      <c r="H23" s="106"/>
    </row>
    <row r="24" spans="1:8" s="39" customFormat="1" ht="15" x14ac:dyDescent="0.2">
      <c r="A24" s="34"/>
      <c r="B24" s="35" t="s">
        <v>40</v>
      </c>
      <c r="C24" s="36">
        <v>10</v>
      </c>
      <c r="D24" s="37">
        <v>2.2000000000000002</v>
      </c>
      <c r="E24" s="37">
        <f>D24*1000</f>
        <v>2200</v>
      </c>
      <c r="F24" s="38">
        <f>C24*E24</f>
        <v>22000</v>
      </c>
      <c r="G24" s="38">
        <f>F24*12</f>
        <v>264000</v>
      </c>
      <c r="H24" s="106"/>
    </row>
    <row r="25" spans="1:8" s="39" customFormat="1" ht="15" x14ac:dyDescent="0.2">
      <c r="A25" s="34"/>
      <c r="B25" s="35" t="s">
        <v>40</v>
      </c>
      <c r="C25" s="36">
        <v>10</v>
      </c>
      <c r="D25" s="37">
        <v>2</v>
      </c>
      <c r="E25" s="37">
        <f>D25*1000</f>
        <v>2000</v>
      </c>
      <c r="F25" s="38">
        <f>C25*E25</f>
        <v>20000</v>
      </c>
      <c r="G25" s="38">
        <f>F25*12</f>
        <v>240000</v>
      </c>
      <c r="H25" s="106"/>
    </row>
    <row r="26" spans="1:8" s="30" customFormat="1" ht="30" x14ac:dyDescent="0.2">
      <c r="A26" s="27"/>
      <c r="B26" s="28" t="s">
        <v>58</v>
      </c>
      <c r="C26" s="29">
        <f>C27+C28+C29</f>
        <v>17</v>
      </c>
      <c r="D26" s="40"/>
      <c r="E26" s="29"/>
      <c r="F26" s="29">
        <f>F27+F28+F29</f>
        <v>36400</v>
      </c>
      <c r="G26" s="29">
        <f>F26*12</f>
        <v>436800</v>
      </c>
      <c r="H26" s="106"/>
    </row>
    <row r="27" spans="1:8" s="30" customFormat="1" ht="15" x14ac:dyDescent="0.2">
      <c r="A27" s="27"/>
      <c r="B27" s="31" t="s">
        <v>20</v>
      </c>
      <c r="C27" s="32">
        <v>1</v>
      </c>
      <c r="D27" s="33">
        <v>2.8</v>
      </c>
      <c r="E27" s="21">
        <f>D27*1000</f>
        <v>2800</v>
      </c>
      <c r="F27" s="21">
        <f>C27*E27</f>
        <v>2800</v>
      </c>
      <c r="G27" s="21">
        <f>F27*12</f>
        <v>33600</v>
      </c>
      <c r="H27" s="106"/>
    </row>
    <row r="28" spans="1:8" s="39" customFormat="1" ht="15" x14ac:dyDescent="0.2">
      <c r="A28" s="34"/>
      <c r="B28" s="35" t="s">
        <v>40</v>
      </c>
      <c r="C28" s="36">
        <v>8</v>
      </c>
      <c r="D28" s="37">
        <v>2.2000000000000002</v>
      </c>
      <c r="E28" s="37">
        <f>D28*1000</f>
        <v>2200</v>
      </c>
      <c r="F28" s="38">
        <f>C28*E28</f>
        <v>17600</v>
      </c>
      <c r="G28" s="38">
        <f>F28*12</f>
        <v>211200</v>
      </c>
      <c r="H28" s="106"/>
    </row>
    <row r="29" spans="1:8" s="39" customFormat="1" ht="15" x14ac:dyDescent="0.2">
      <c r="A29" s="34"/>
      <c r="B29" s="35" t="s">
        <v>40</v>
      </c>
      <c r="C29" s="36">
        <v>8</v>
      </c>
      <c r="D29" s="37">
        <v>2</v>
      </c>
      <c r="E29" s="37">
        <f>D29*1000</f>
        <v>2000</v>
      </c>
      <c r="F29" s="38">
        <f>C29*E29</f>
        <v>16000</v>
      </c>
      <c r="G29" s="38">
        <f>F29*12</f>
        <v>192000</v>
      </c>
      <c r="H29" s="106"/>
    </row>
    <row r="30" spans="1:8" s="39" customFormat="1" ht="30" x14ac:dyDescent="0.2">
      <c r="A30" s="27"/>
      <c r="B30" s="28" t="s">
        <v>74</v>
      </c>
      <c r="C30" s="29">
        <f>C31+C32+C33</f>
        <v>9</v>
      </c>
      <c r="D30" s="40"/>
      <c r="E30" s="29"/>
      <c r="F30" s="29">
        <f>F31+F32+F33</f>
        <v>19600</v>
      </c>
      <c r="G30" s="29">
        <f>F30*12</f>
        <v>235200</v>
      </c>
      <c r="H30" s="106"/>
    </row>
    <row r="31" spans="1:8" s="39" customFormat="1" ht="15" x14ac:dyDescent="0.2">
      <c r="A31" s="27"/>
      <c r="B31" s="31" t="s">
        <v>20</v>
      </c>
      <c r="C31" s="32">
        <v>1</v>
      </c>
      <c r="D31" s="33">
        <v>2.8</v>
      </c>
      <c r="E31" s="21">
        <f>D31*1000</f>
        <v>2800</v>
      </c>
      <c r="F31" s="21">
        <f>C31*E31</f>
        <v>2800</v>
      </c>
      <c r="G31" s="21">
        <f t="shared" ref="G31:G33" si="0">F31*12</f>
        <v>33600</v>
      </c>
      <c r="H31" s="106"/>
    </row>
    <row r="32" spans="1:8" s="39" customFormat="1" ht="15" x14ac:dyDescent="0.2">
      <c r="A32" s="34"/>
      <c r="B32" s="35" t="s">
        <v>40</v>
      </c>
      <c r="C32" s="36">
        <v>4</v>
      </c>
      <c r="D32" s="41">
        <v>2.2000000000000002</v>
      </c>
      <c r="E32" s="41">
        <f>D32*1000</f>
        <v>2200</v>
      </c>
      <c r="F32" s="38">
        <f>C32*E32</f>
        <v>8800</v>
      </c>
      <c r="G32" s="38">
        <f t="shared" si="0"/>
        <v>105600</v>
      </c>
      <c r="H32" s="106"/>
    </row>
    <row r="33" spans="1:8" s="39" customFormat="1" ht="15" x14ac:dyDescent="0.2">
      <c r="A33" s="34"/>
      <c r="B33" s="35" t="s">
        <v>40</v>
      </c>
      <c r="C33" s="36">
        <v>4</v>
      </c>
      <c r="D33" s="41">
        <v>2</v>
      </c>
      <c r="E33" s="41">
        <f>D33*1000</f>
        <v>2000</v>
      </c>
      <c r="F33" s="38">
        <f>C33*E33</f>
        <v>8000</v>
      </c>
      <c r="G33" s="38">
        <f t="shared" si="0"/>
        <v>96000</v>
      </c>
      <c r="H33" s="106"/>
    </row>
    <row r="34" spans="1:8" s="30" customFormat="1" ht="30" x14ac:dyDescent="0.2">
      <c r="A34" s="27"/>
      <c r="B34" s="28" t="s">
        <v>75</v>
      </c>
      <c r="C34" s="29">
        <f>C35+C36+C37</f>
        <v>11</v>
      </c>
      <c r="D34" s="40"/>
      <c r="E34" s="29"/>
      <c r="F34" s="29">
        <f>F35+F36+F37</f>
        <v>23800</v>
      </c>
      <c r="G34" s="29">
        <f>F34*12</f>
        <v>285600</v>
      </c>
      <c r="H34" s="106"/>
    </row>
    <row r="35" spans="1:8" s="30" customFormat="1" ht="15" x14ac:dyDescent="0.2">
      <c r="A35" s="27"/>
      <c r="B35" s="31" t="s">
        <v>20</v>
      </c>
      <c r="C35" s="32">
        <v>1</v>
      </c>
      <c r="D35" s="33">
        <v>2.8</v>
      </c>
      <c r="E35" s="21">
        <f>D35*1000</f>
        <v>2800</v>
      </c>
      <c r="F35" s="21">
        <f>C35*E35</f>
        <v>2800</v>
      </c>
      <c r="G35" s="21">
        <f t="shared" ref="G35:G54" si="1">F35*12</f>
        <v>33600</v>
      </c>
      <c r="H35" s="106"/>
    </row>
    <row r="36" spans="1:8" s="39" customFormat="1" ht="15" x14ac:dyDescent="0.2">
      <c r="A36" s="34"/>
      <c r="B36" s="35" t="s">
        <v>40</v>
      </c>
      <c r="C36" s="36">
        <v>5</v>
      </c>
      <c r="D36" s="41">
        <v>2.2000000000000002</v>
      </c>
      <c r="E36" s="41">
        <f>D36*1000</f>
        <v>2200</v>
      </c>
      <c r="F36" s="38">
        <f>C36*E36</f>
        <v>11000</v>
      </c>
      <c r="G36" s="38">
        <f t="shared" si="1"/>
        <v>132000</v>
      </c>
      <c r="H36" s="106"/>
    </row>
    <row r="37" spans="1:8" s="39" customFormat="1" ht="15" x14ac:dyDescent="0.2">
      <c r="A37" s="34"/>
      <c r="B37" s="35" t="s">
        <v>40</v>
      </c>
      <c r="C37" s="36">
        <v>5</v>
      </c>
      <c r="D37" s="41">
        <v>2</v>
      </c>
      <c r="E37" s="41">
        <f>D37*1000</f>
        <v>2000</v>
      </c>
      <c r="F37" s="38">
        <f>C37*E37</f>
        <v>10000</v>
      </c>
      <c r="G37" s="38">
        <f t="shared" si="1"/>
        <v>120000</v>
      </c>
      <c r="H37" s="106"/>
    </row>
    <row r="38" spans="1:8" s="39" customFormat="1" ht="30" x14ac:dyDescent="0.2">
      <c r="A38" s="34"/>
      <c r="B38" s="28" t="s">
        <v>59</v>
      </c>
      <c r="C38" s="49">
        <f>C39+C40+C41</f>
        <v>9</v>
      </c>
      <c r="D38" s="28"/>
      <c r="E38" s="28"/>
      <c r="F38" s="49">
        <f>F39+F40+F41</f>
        <v>19600</v>
      </c>
      <c r="G38" s="28">
        <f>F38*12</f>
        <v>235200</v>
      </c>
      <c r="H38" s="106"/>
    </row>
    <row r="39" spans="1:8" s="52" customFormat="1" ht="15" x14ac:dyDescent="0.2">
      <c r="A39" s="66"/>
      <c r="B39" s="67" t="s">
        <v>20</v>
      </c>
      <c r="C39" s="48">
        <v>1</v>
      </c>
      <c r="D39" s="72">
        <v>2.8</v>
      </c>
      <c r="E39" s="72">
        <f>D39*1000</f>
        <v>2800</v>
      </c>
      <c r="F39" s="22">
        <f>C39*E39</f>
        <v>2800</v>
      </c>
      <c r="G39" s="22">
        <f t="shared" si="1"/>
        <v>33600</v>
      </c>
      <c r="H39" s="106"/>
    </row>
    <row r="40" spans="1:8" s="39" customFormat="1" ht="15" x14ac:dyDescent="0.2">
      <c r="A40" s="34"/>
      <c r="B40" s="35" t="s">
        <v>40</v>
      </c>
      <c r="C40" s="36">
        <v>4</v>
      </c>
      <c r="D40" s="41">
        <v>2.2000000000000002</v>
      </c>
      <c r="E40" s="41">
        <f>D40*1000</f>
        <v>2200</v>
      </c>
      <c r="F40" s="38">
        <f>C40*E40</f>
        <v>8800</v>
      </c>
      <c r="G40" s="38">
        <f t="shared" si="1"/>
        <v>105600</v>
      </c>
      <c r="H40" s="106"/>
    </row>
    <row r="41" spans="1:8" s="39" customFormat="1" ht="15" x14ac:dyDescent="0.2">
      <c r="A41" s="34"/>
      <c r="B41" s="35" t="s">
        <v>40</v>
      </c>
      <c r="C41" s="36">
        <v>4</v>
      </c>
      <c r="D41" s="41">
        <v>2</v>
      </c>
      <c r="E41" s="41">
        <f>D41*1000</f>
        <v>2000</v>
      </c>
      <c r="F41" s="38">
        <f>C41*E41</f>
        <v>8000</v>
      </c>
      <c r="G41" s="38">
        <f t="shared" si="1"/>
        <v>96000</v>
      </c>
      <c r="H41" s="106"/>
    </row>
    <row r="42" spans="1:8" s="39" customFormat="1" ht="30" x14ac:dyDescent="0.2">
      <c r="A42" s="34"/>
      <c r="B42" s="28" t="s">
        <v>48</v>
      </c>
      <c r="C42" s="49">
        <f>C43+C44+C45</f>
        <v>17</v>
      </c>
      <c r="D42" s="28"/>
      <c r="E42" s="28"/>
      <c r="F42" s="49">
        <f>F43+F44+F45</f>
        <v>36400</v>
      </c>
      <c r="G42" s="28">
        <f>F42*12</f>
        <v>436800</v>
      </c>
      <c r="H42" s="106"/>
    </row>
    <row r="43" spans="1:8" s="39" customFormat="1" ht="15" x14ac:dyDescent="0.2">
      <c r="A43" s="66"/>
      <c r="B43" s="67" t="s">
        <v>20</v>
      </c>
      <c r="C43" s="48">
        <v>1</v>
      </c>
      <c r="D43" s="72">
        <v>2.8</v>
      </c>
      <c r="E43" s="72">
        <f>D43*1000</f>
        <v>2800</v>
      </c>
      <c r="F43" s="22">
        <f>C43*E43</f>
        <v>2800</v>
      </c>
      <c r="G43" s="22">
        <f t="shared" ref="G43:G45" si="2">F43*12</f>
        <v>33600</v>
      </c>
      <c r="H43" s="106"/>
    </row>
    <row r="44" spans="1:8" s="39" customFormat="1" ht="15" x14ac:dyDescent="0.2">
      <c r="A44" s="34"/>
      <c r="B44" s="35" t="s">
        <v>40</v>
      </c>
      <c r="C44" s="36">
        <v>8</v>
      </c>
      <c r="D44" s="41">
        <v>2.2000000000000002</v>
      </c>
      <c r="E44" s="41">
        <f>D44*1000</f>
        <v>2200</v>
      </c>
      <c r="F44" s="38">
        <f>C44*E44</f>
        <v>17600</v>
      </c>
      <c r="G44" s="38">
        <f t="shared" si="2"/>
        <v>211200</v>
      </c>
      <c r="H44" s="106"/>
    </row>
    <row r="45" spans="1:8" s="39" customFormat="1" ht="15" x14ac:dyDescent="0.2">
      <c r="A45" s="34"/>
      <c r="B45" s="35" t="s">
        <v>40</v>
      </c>
      <c r="C45" s="36">
        <v>8</v>
      </c>
      <c r="D45" s="41">
        <v>2</v>
      </c>
      <c r="E45" s="41">
        <f>D45*1000</f>
        <v>2000</v>
      </c>
      <c r="F45" s="38">
        <f>C45*E45</f>
        <v>16000</v>
      </c>
      <c r="G45" s="38">
        <f t="shared" si="2"/>
        <v>192000</v>
      </c>
      <c r="H45" s="106"/>
    </row>
    <row r="46" spans="1:8" s="39" customFormat="1" ht="36" customHeight="1" x14ac:dyDescent="0.2">
      <c r="A46" s="34"/>
      <c r="B46" s="98" t="s">
        <v>76</v>
      </c>
      <c r="C46" s="99">
        <f>C47+C48+C49</f>
        <v>3</v>
      </c>
      <c r="D46" s="98"/>
      <c r="E46" s="98"/>
      <c r="F46" s="99">
        <f>F47+F48+F49</f>
        <v>6600</v>
      </c>
      <c r="G46" s="98">
        <f>F46*12</f>
        <v>79200</v>
      </c>
      <c r="H46" s="106"/>
    </row>
    <row r="47" spans="1:8" s="52" customFormat="1" ht="15" x14ac:dyDescent="0.2">
      <c r="A47" s="66"/>
      <c r="B47" s="67" t="s">
        <v>77</v>
      </c>
      <c r="C47" s="48">
        <v>1</v>
      </c>
      <c r="D47" s="72">
        <v>2.4</v>
      </c>
      <c r="E47" s="72">
        <f>D47*1000</f>
        <v>2400</v>
      </c>
      <c r="F47" s="22">
        <f>C47*E47</f>
        <v>2400</v>
      </c>
      <c r="G47" s="22">
        <f t="shared" si="1"/>
        <v>28800</v>
      </c>
      <c r="H47" s="106"/>
    </row>
    <row r="48" spans="1:8" s="39" customFormat="1" ht="15" x14ac:dyDescent="0.2">
      <c r="A48" s="34"/>
      <c r="B48" s="35" t="s">
        <v>40</v>
      </c>
      <c r="C48" s="36">
        <v>1</v>
      </c>
      <c r="D48" s="41">
        <v>2.2000000000000002</v>
      </c>
      <c r="E48" s="41">
        <f>D48*1000</f>
        <v>2200</v>
      </c>
      <c r="F48" s="38">
        <f>C48*E48</f>
        <v>2200</v>
      </c>
      <c r="G48" s="38">
        <f t="shared" si="1"/>
        <v>26400</v>
      </c>
      <c r="H48" s="106"/>
    </row>
    <row r="49" spans="1:8" s="39" customFormat="1" ht="15" x14ac:dyDescent="0.2">
      <c r="A49" s="34"/>
      <c r="B49" s="35" t="s">
        <v>40</v>
      </c>
      <c r="C49" s="36">
        <v>1</v>
      </c>
      <c r="D49" s="41">
        <v>2</v>
      </c>
      <c r="E49" s="41">
        <f>D49*1000</f>
        <v>2000</v>
      </c>
      <c r="F49" s="38">
        <f>C49*E49</f>
        <v>2000</v>
      </c>
      <c r="G49" s="38">
        <f t="shared" si="1"/>
        <v>24000</v>
      </c>
      <c r="H49" s="106"/>
    </row>
    <row r="50" spans="1:8" s="39" customFormat="1" ht="30" x14ac:dyDescent="0.2">
      <c r="A50" s="34"/>
      <c r="B50" s="28" t="s">
        <v>47</v>
      </c>
      <c r="C50" s="49">
        <f>C51+C53+C54+C52</f>
        <v>24</v>
      </c>
      <c r="D50" s="28"/>
      <c r="E50" s="28"/>
      <c r="F50" s="49">
        <f>F51+F53+F54+F52</f>
        <v>52000</v>
      </c>
      <c r="G50" s="28">
        <f>F50*12</f>
        <v>624000</v>
      </c>
      <c r="H50" s="106"/>
    </row>
    <row r="51" spans="1:8" s="52" customFormat="1" ht="15" x14ac:dyDescent="0.2">
      <c r="A51" s="66"/>
      <c r="B51" s="67" t="s">
        <v>20</v>
      </c>
      <c r="C51" s="48">
        <v>2</v>
      </c>
      <c r="D51" s="72">
        <v>2.8</v>
      </c>
      <c r="E51" s="72">
        <f>D51*1000</f>
        <v>2800</v>
      </c>
      <c r="F51" s="22">
        <f>C51*E51</f>
        <v>5600</v>
      </c>
      <c r="G51" s="22">
        <f t="shared" si="1"/>
        <v>67200</v>
      </c>
      <c r="H51" s="106"/>
    </row>
    <row r="52" spans="1:8" s="52" customFormat="1" ht="15" x14ac:dyDescent="0.2">
      <c r="A52" s="66"/>
      <c r="B52" s="67" t="s">
        <v>21</v>
      </c>
      <c r="C52" s="48">
        <v>2</v>
      </c>
      <c r="D52" s="72">
        <v>2.2000000000000002</v>
      </c>
      <c r="E52" s="72">
        <f>D52*1000</f>
        <v>2200</v>
      </c>
      <c r="F52" s="22">
        <f>C52*E52</f>
        <v>4400</v>
      </c>
      <c r="G52" s="22">
        <f>F52*12</f>
        <v>52800</v>
      </c>
      <c r="H52" s="106"/>
    </row>
    <row r="53" spans="1:8" s="39" customFormat="1" ht="15" x14ac:dyDescent="0.2">
      <c r="A53" s="34"/>
      <c r="B53" s="35" t="s">
        <v>40</v>
      </c>
      <c r="C53" s="36">
        <v>10</v>
      </c>
      <c r="D53" s="41">
        <v>2.2000000000000002</v>
      </c>
      <c r="E53" s="41">
        <f>D53*1000</f>
        <v>2200</v>
      </c>
      <c r="F53" s="38">
        <f>C53*E53</f>
        <v>22000</v>
      </c>
      <c r="G53" s="38">
        <f t="shared" si="1"/>
        <v>264000</v>
      </c>
      <c r="H53" s="106"/>
    </row>
    <row r="54" spans="1:8" s="39" customFormat="1" ht="15" x14ac:dyDescent="0.2">
      <c r="A54" s="34"/>
      <c r="B54" s="35" t="s">
        <v>40</v>
      </c>
      <c r="C54" s="36">
        <v>10</v>
      </c>
      <c r="D54" s="41">
        <v>2</v>
      </c>
      <c r="E54" s="41">
        <f>D54*1000</f>
        <v>2000</v>
      </c>
      <c r="F54" s="38">
        <f>C54*E54</f>
        <v>20000</v>
      </c>
      <c r="G54" s="38">
        <f t="shared" si="1"/>
        <v>240000</v>
      </c>
      <c r="H54" s="106"/>
    </row>
    <row r="55" spans="1:8" s="25" customFormat="1" ht="30" x14ac:dyDescent="0.2">
      <c r="A55" s="23" t="s">
        <v>42</v>
      </c>
      <c r="B55" s="23" t="s">
        <v>44</v>
      </c>
      <c r="C55" s="24">
        <f>C56+C57+C65+C61</f>
        <v>13</v>
      </c>
      <c r="D55" s="24"/>
      <c r="E55" s="23"/>
      <c r="F55" s="24">
        <f>F56+F57+F65+F61</f>
        <v>31300</v>
      </c>
      <c r="G55" s="24">
        <f>G56+G57+G65+G61</f>
        <v>375600</v>
      </c>
      <c r="H55" s="106"/>
    </row>
    <row r="56" spans="1:8" ht="15" x14ac:dyDescent="0.2">
      <c r="A56" s="46"/>
      <c r="B56" s="47" t="s">
        <v>18</v>
      </c>
      <c r="C56" s="20">
        <v>1</v>
      </c>
      <c r="D56" s="26">
        <v>3.5</v>
      </c>
      <c r="E56" s="32">
        <f>D56*1000</f>
        <v>3500</v>
      </c>
      <c r="F56" s="48">
        <f>C56*E56</f>
        <v>3500</v>
      </c>
      <c r="G56" s="48">
        <f>F56*12</f>
        <v>42000</v>
      </c>
      <c r="H56" s="106"/>
    </row>
    <row r="57" spans="1:8" ht="45" x14ac:dyDescent="0.2">
      <c r="A57" s="46"/>
      <c r="B57" s="28" t="s">
        <v>80</v>
      </c>
      <c r="C57" s="68">
        <f>C58+C59+C60</f>
        <v>4</v>
      </c>
      <c r="D57" s="43"/>
      <c r="E57" s="42"/>
      <c r="F57" s="68">
        <f>F58+F59+F60</f>
        <v>9200</v>
      </c>
      <c r="G57" s="44">
        <f>G58+G59+G60</f>
        <v>110400</v>
      </c>
      <c r="H57" s="106"/>
    </row>
    <row r="58" spans="1:8" ht="15" x14ac:dyDescent="0.2">
      <c r="A58" s="46"/>
      <c r="B58" s="47" t="s">
        <v>20</v>
      </c>
      <c r="C58" s="32">
        <v>1</v>
      </c>
      <c r="D58" s="33">
        <v>2.8</v>
      </c>
      <c r="E58" s="32">
        <f>D58*1000</f>
        <v>2800</v>
      </c>
      <c r="F58" s="32">
        <f>C58*E58</f>
        <v>2800</v>
      </c>
      <c r="G58" s="32">
        <f>F58*12</f>
        <v>33600</v>
      </c>
      <c r="H58" s="106"/>
    </row>
    <row r="59" spans="1:8" ht="15" x14ac:dyDescent="0.2">
      <c r="A59" s="46"/>
      <c r="B59" s="47" t="s">
        <v>21</v>
      </c>
      <c r="C59" s="32">
        <v>2</v>
      </c>
      <c r="D59" s="33">
        <v>2.2000000000000002</v>
      </c>
      <c r="E59" s="32">
        <f>D59*1000</f>
        <v>2200</v>
      </c>
      <c r="F59" s="32">
        <f>C59*E59</f>
        <v>4400</v>
      </c>
      <c r="G59" s="32">
        <f>F59*12</f>
        <v>52800</v>
      </c>
      <c r="H59" s="106"/>
    </row>
    <row r="60" spans="1:8" ht="15" x14ac:dyDescent="0.2">
      <c r="A60" s="46"/>
      <c r="B60" s="47" t="s">
        <v>21</v>
      </c>
      <c r="C60" s="32">
        <v>1</v>
      </c>
      <c r="D60" s="33">
        <v>2</v>
      </c>
      <c r="E60" s="32">
        <f>D60*1000</f>
        <v>2000</v>
      </c>
      <c r="F60" s="32">
        <f>C60*E60</f>
        <v>2000</v>
      </c>
      <c r="G60" s="32">
        <f>F60*12</f>
        <v>24000</v>
      </c>
      <c r="H60" s="106"/>
    </row>
    <row r="61" spans="1:8" ht="45" x14ac:dyDescent="0.2">
      <c r="A61" s="46"/>
      <c r="B61" s="28" t="s">
        <v>79</v>
      </c>
      <c r="C61" s="68">
        <f>C62+C63+C64</f>
        <v>4</v>
      </c>
      <c r="D61" s="43"/>
      <c r="E61" s="42"/>
      <c r="F61" s="68">
        <f>F62+F63+F64</f>
        <v>9200</v>
      </c>
      <c r="G61" s="44">
        <f>F61*12</f>
        <v>110400</v>
      </c>
      <c r="H61" s="106"/>
    </row>
    <row r="62" spans="1:8" ht="15" x14ac:dyDescent="0.2">
      <c r="A62" s="46"/>
      <c r="B62" s="47" t="s">
        <v>20</v>
      </c>
      <c r="C62" s="32">
        <v>1</v>
      </c>
      <c r="D62" s="33">
        <v>2.8</v>
      </c>
      <c r="E62" s="32">
        <f>D62*1000</f>
        <v>2800</v>
      </c>
      <c r="F62" s="32">
        <f>C62*E62</f>
        <v>2800</v>
      </c>
      <c r="G62" s="32">
        <f>F62*12</f>
        <v>33600</v>
      </c>
      <c r="H62" s="106"/>
    </row>
    <row r="63" spans="1:8" ht="15" x14ac:dyDescent="0.2">
      <c r="A63" s="46"/>
      <c r="B63" s="47" t="s">
        <v>21</v>
      </c>
      <c r="C63" s="32">
        <v>2</v>
      </c>
      <c r="D63" s="33">
        <v>2.2000000000000002</v>
      </c>
      <c r="E63" s="32">
        <f>D63*1000</f>
        <v>2200</v>
      </c>
      <c r="F63" s="32">
        <f>C63*E63</f>
        <v>4400</v>
      </c>
      <c r="G63" s="32">
        <f>F63*12</f>
        <v>52800</v>
      </c>
      <c r="H63" s="106"/>
    </row>
    <row r="64" spans="1:8" ht="15" x14ac:dyDescent="0.2">
      <c r="A64" s="46"/>
      <c r="B64" s="47" t="s">
        <v>21</v>
      </c>
      <c r="C64" s="32">
        <v>1</v>
      </c>
      <c r="D64" s="33">
        <v>2</v>
      </c>
      <c r="E64" s="32">
        <f>D64*1000</f>
        <v>2000</v>
      </c>
      <c r="F64" s="32">
        <f>C64*E64</f>
        <v>2000</v>
      </c>
      <c r="G64" s="32">
        <f>F64*12</f>
        <v>24000</v>
      </c>
      <c r="H64" s="106"/>
    </row>
    <row r="65" spans="1:8" ht="45" x14ac:dyDescent="0.2">
      <c r="A65" s="46"/>
      <c r="B65" s="28" t="s">
        <v>78</v>
      </c>
      <c r="C65" s="68">
        <f>C67+C66</f>
        <v>4</v>
      </c>
      <c r="D65" s="43"/>
      <c r="E65" s="42"/>
      <c r="F65" s="68">
        <f>F66+F67</f>
        <v>9400</v>
      </c>
      <c r="G65" s="44">
        <f>G67+G66</f>
        <v>112800</v>
      </c>
      <c r="H65" s="106"/>
    </row>
    <row r="66" spans="1:8" ht="15" x14ac:dyDescent="0.2">
      <c r="A66" s="46"/>
      <c r="B66" s="47" t="s">
        <v>20</v>
      </c>
      <c r="C66" s="32">
        <v>1</v>
      </c>
      <c r="D66" s="33">
        <v>2.8</v>
      </c>
      <c r="E66" s="32">
        <f>D66*1000</f>
        <v>2800</v>
      </c>
      <c r="F66" s="32">
        <f>C66*E66</f>
        <v>2800</v>
      </c>
      <c r="G66" s="32">
        <f>F66*12</f>
        <v>33600</v>
      </c>
      <c r="H66" s="106"/>
    </row>
    <row r="67" spans="1:8" ht="15" x14ac:dyDescent="0.2">
      <c r="A67" s="46"/>
      <c r="B67" s="47" t="s">
        <v>21</v>
      </c>
      <c r="C67" s="32">
        <v>3</v>
      </c>
      <c r="D67" s="33">
        <v>2.2000000000000002</v>
      </c>
      <c r="E67" s="32">
        <f>D67*1000</f>
        <v>2200</v>
      </c>
      <c r="F67" s="32">
        <f>C67*E67</f>
        <v>6600</v>
      </c>
      <c r="G67" s="32">
        <f>F67*12</f>
        <v>79200</v>
      </c>
      <c r="H67" s="106"/>
    </row>
    <row r="68" spans="1:8" s="25" customFormat="1" ht="15" x14ac:dyDescent="0.2">
      <c r="A68" s="23" t="s">
        <v>43</v>
      </c>
      <c r="B68" s="23" t="s">
        <v>53</v>
      </c>
      <c r="C68" s="24">
        <f>C69+C74+C82+C93+C70+C78+C86+C89</f>
        <v>29</v>
      </c>
      <c r="D68" s="24"/>
      <c r="E68" s="23"/>
      <c r="F68" s="24">
        <f>F69+F74+F82+F93+F78+F86+F89+F70</f>
        <v>59700</v>
      </c>
      <c r="G68" s="24">
        <f>G69+G74+G82+G93+G70+G78+G86+G89</f>
        <v>716400</v>
      </c>
      <c r="H68" s="106"/>
    </row>
    <row r="69" spans="1:8" s="30" customFormat="1" ht="15" x14ac:dyDescent="0.2">
      <c r="A69" s="45"/>
      <c r="B69" s="47" t="s">
        <v>18</v>
      </c>
      <c r="C69" s="20">
        <v>1</v>
      </c>
      <c r="D69" s="26">
        <v>3.5</v>
      </c>
      <c r="E69" s="32">
        <f>D69*1000</f>
        <v>3500</v>
      </c>
      <c r="F69" s="48">
        <f>C69*E69</f>
        <v>3500</v>
      </c>
      <c r="G69" s="48">
        <f>F69*12</f>
        <v>42000</v>
      </c>
      <c r="H69" s="106"/>
    </row>
    <row r="70" spans="1:8" s="30" customFormat="1" ht="45" x14ac:dyDescent="0.2">
      <c r="A70" s="45"/>
      <c r="B70" s="28" t="s">
        <v>61</v>
      </c>
      <c r="C70" s="49">
        <f>C71+C72+C73</f>
        <v>5</v>
      </c>
      <c r="D70" s="28"/>
      <c r="E70" s="28"/>
      <c r="F70" s="28">
        <f>F71+F72+F73</f>
        <v>9600</v>
      </c>
      <c r="G70" s="49">
        <f>G71+G72+G73</f>
        <v>115200</v>
      </c>
      <c r="H70" s="106"/>
    </row>
    <row r="71" spans="1:8" s="30" customFormat="1" ht="15" x14ac:dyDescent="0.2">
      <c r="A71" s="45"/>
      <c r="B71" s="47" t="s">
        <v>20</v>
      </c>
      <c r="C71" s="50">
        <v>1</v>
      </c>
      <c r="D71" s="51">
        <v>2.8</v>
      </c>
      <c r="E71" s="32">
        <f>D71*1000</f>
        <v>2800</v>
      </c>
      <c r="F71" s="48">
        <f>C71*E71</f>
        <v>2800</v>
      </c>
      <c r="G71" s="48">
        <f>F71*12</f>
        <v>33600</v>
      </c>
      <c r="H71" s="106"/>
    </row>
    <row r="72" spans="1:8" s="30" customFormat="1" ht="15" x14ac:dyDescent="0.2">
      <c r="A72" s="45"/>
      <c r="B72" s="47" t="s">
        <v>21</v>
      </c>
      <c r="C72" s="53">
        <v>2</v>
      </c>
      <c r="D72" s="54">
        <v>1.8</v>
      </c>
      <c r="E72" s="32">
        <f t="shared" ref="E72:E73" si="3">D72*1000</f>
        <v>1800</v>
      </c>
      <c r="F72" s="48">
        <f t="shared" ref="F72:F73" si="4">C72*E72</f>
        <v>3600</v>
      </c>
      <c r="G72" s="48">
        <f t="shared" ref="G72:G73" si="5">F72*12</f>
        <v>43200</v>
      </c>
      <c r="H72" s="106"/>
    </row>
    <row r="73" spans="1:8" s="30" customFormat="1" ht="15" x14ac:dyDescent="0.2">
      <c r="A73" s="45"/>
      <c r="B73" s="47" t="s">
        <v>23</v>
      </c>
      <c r="C73" s="21">
        <v>2</v>
      </c>
      <c r="D73" s="71">
        <v>1.6</v>
      </c>
      <c r="E73" s="32">
        <f t="shared" si="3"/>
        <v>1600</v>
      </c>
      <c r="F73" s="32">
        <f t="shared" si="4"/>
        <v>3200</v>
      </c>
      <c r="G73" s="32">
        <f t="shared" si="5"/>
        <v>38400</v>
      </c>
      <c r="H73" s="106"/>
    </row>
    <row r="74" spans="1:8" ht="15" x14ac:dyDescent="0.2">
      <c r="A74" s="46"/>
      <c r="B74" s="28" t="s">
        <v>60</v>
      </c>
      <c r="C74" s="49">
        <f>C75+C76+C77</f>
        <v>4</v>
      </c>
      <c r="D74" s="28"/>
      <c r="E74" s="28"/>
      <c r="F74" s="49">
        <f>F75+F76+F77</f>
        <v>7800</v>
      </c>
      <c r="G74" s="28">
        <f>G75+G76+G77</f>
        <v>93600</v>
      </c>
      <c r="H74" s="106"/>
    </row>
    <row r="75" spans="1:8" s="52" customFormat="1" ht="20.25" customHeight="1" x14ac:dyDescent="0.2">
      <c r="A75" s="46"/>
      <c r="B75" s="47" t="s">
        <v>20</v>
      </c>
      <c r="C75" s="50">
        <v>1</v>
      </c>
      <c r="D75" s="51">
        <v>2.8</v>
      </c>
      <c r="E75" s="32">
        <f>D75*1000</f>
        <v>2800</v>
      </c>
      <c r="F75" s="48">
        <f>C75*E75</f>
        <v>2800</v>
      </c>
      <c r="G75" s="48">
        <f>F75*12</f>
        <v>33600</v>
      </c>
      <c r="H75" s="106"/>
    </row>
    <row r="76" spans="1:8" ht="15" x14ac:dyDescent="0.2">
      <c r="A76" s="46"/>
      <c r="B76" s="47" t="s">
        <v>21</v>
      </c>
      <c r="C76" s="53">
        <v>1</v>
      </c>
      <c r="D76" s="54">
        <v>1.8</v>
      </c>
      <c r="E76" s="32">
        <f t="shared" ref="E76:E77" si="6">D76*1000</f>
        <v>1800</v>
      </c>
      <c r="F76" s="48">
        <f t="shared" ref="F76:F77" si="7">C76*E76</f>
        <v>1800</v>
      </c>
      <c r="G76" s="48">
        <f t="shared" ref="G76:G82" si="8">F76*12</f>
        <v>21600</v>
      </c>
      <c r="H76" s="106"/>
    </row>
    <row r="77" spans="1:8" s="30" customFormat="1" ht="15" x14ac:dyDescent="0.2">
      <c r="A77" s="46"/>
      <c r="B77" s="47" t="s">
        <v>23</v>
      </c>
      <c r="C77" s="21">
        <v>2</v>
      </c>
      <c r="D77" s="71">
        <v>1.6</v>
      </c>
      <c r="E77" s="32">
        <f t="shared" si="6"/>
        <v>1600</v>
      </c>
      <c r="F77" s="32">
        <f t="shared" si="7"/>
        <v>3200</v>
      </c>
      <c r="G77" s="32">
        <f t="shared" si="8"/>
        <v>38400</v>
      </c>
      <c r="H77" s="106"/>
    </row>
    <row r="78" spans="1:8" s="30" customFormat="1" ht="45" x14ac:dyDescent="0.2">
      <c r="A78" s="46"/>
      <c r="B78" s="28" t="s">
        <v>81</v>
      </c>
      <c r="C78" s="49">
        <f>C79+C80+C81</f>
        <v>4</v>
      </c>
      <c r="D78" s="28"/>
      <c r="E78" s="28"/>
      <c r="F78" s="49">
        <f>F79+F80+F81</f>
        <v>7800</v>
      </c>
      <c r="G78" s="28">
        <f t="shared" ref="G78" si="9">F78*12</f>
        <v>93600</v>
      </c>
      <c r="H78" s="106"/>
    </row>
    <row r="79" spans="1:8" s="30" customFormat="1" ht="15" x14ac:dyDescent="0.2">
      <c r="A79" s="46"/>
      <c r="B79" s="47" t="s">
        <v>20</v>
      </c>
      <c r="C79" s="21">
        <v>1</v>
      </c>
      <c r="D79" s="71">
        <v>2.8</v>
      </c>
      <c r="E79" s="32">
        <f>D79*1000</f>
        <v>2800</v>
      </c>
      <c r="F79" s="32">
        <f>C79*E79</f>
        <v>2800</v>
      </c>
      <c r="G79" s="32">
        <f>F79*12</f>
        <v>33600</v>
      </c>
      <c r="H79" s="106"/>
    </row>
    <row r="80" spans="1:8" s="30" customFormat="1" ht="15" x14ac:dyDescent="0.2">
      <c r="A80" s="46"/>
      <c r="B80" s="47" t="s">
        <v>21</v>
      </c>
      <c r="C80" s="21">
        <v>1</v>
      </c>
      <c r="D80" s="71">
        <v>1.8</v>
      </c>
      <c r="E80" s="32">
        <f>D80*1000</f>
        <v>1800</v>
      </c>
      <c r="F80" s="32">
        <f>C80*E80</f>
        <v>1800</v>
      </c>
      <c r="G80" s="32">
        <f>F80*12</f>
        <v>21600</v>
      </c>
      <c r="H80" s="106"/>
    </row>
    <row r="81" spans="1:8" s="30" customFormat="1" ht="15" x14ac:dyDescent="0.2">
      <c r="A81" s="46"/>
      <c r="B81" s="47" t="s">
        <v>23</v>
      </c>
      <c r="C81" s="21">
        <v>2</v>
      </c>
      <c r="D81" s="71">
        <v>1.6</v>
      </c>
      <c r="E81" s="32">
        <f>D81*1000</f>
        <v>1600</v>
      </c>
      <c r="F81" s="32">
        <f>C81*E81</f>
        <v>3200</v>
      </c>
      <c r="G81" s="32">
        <f>F81*12</f>
        <v>38400</v>
      </c>
      <c r="H81" s="106"/>
    </row>
    <row r="82" spans="1:8" s="30" customFormat="1" ht="45" x14ac:dyDescent="0.2">
      <c r="A82" s="46"/>
      <c r="B82" s="28" t="s">
        <v>54</v>
      </c>
      <c r="C82" s="49">
        <f>C83+C84+C85</f>
        <v>3</v>
      </c>
      <c r="D82" s="28"/>
      <c r="E82" s="28"/>
      <c r="F82" s="49">
        <f>F83+F84+F85</f>
        <v>7000</v>
      </c>
      <c r="G82" s="28">
        <f t="shared" si="8"/>
        <v>84000</v>
      </c>
      <c r="H82" s="106"/>
    </row>
    <row r="83" spans="1:8" s="30" customFormat="1" ht="15" x14ac:dyDescent="0.2">
      <c r="A83" s="46"/>
      <c r="B83" s="47" t="s">
        <v>20</v>
      </c>
      <c r="C83" s="21">
        <v>1</v>
      </c>
      <c r="D83" s="71">
        <v>2.8</v>
      </c>
      <c r="E83" s="32">
        <f>D83*1000</f>
        <v>2800</v>
      </c>
      <c r="F83" s="32">
        <f>C83*E83</f>
        <v>2800</v>
      </c>
      <c r="G83" s="32">
        <f>F83*12</f>
        <v>33600</v>
      </c>
      <c r="H83" s="106"/>
    </row>
    <row r="84" spans="1:8" s="30" customFormat="1" ht="15" x14ac:dyDescent="0.2">
      <c r="A84" s="46"/>
      <c r="B84" s="47" t="s">
        <v>21</v>
      </c>
      <c r="C84" s="21">
        <v>1</v>
      </c>
      <c r="D84" s="71">
        <v>2.2000000000000002</v>
      </c>
      <c r="E84" s="32">
        <f t="shared" ref="E84:E85" si="10">D84*1000</f>
        <v>2200</v>
      </c>
      <c r="F84" s="32">
        <f t="shared" ref="F84:F85" si="11">C84*E84</f>
        <v>2200</v>
      </c>
      <c r="G84" s="32">
        <f t="shared" ref="G84:G93" si="12">F84*12</f>
        <v>26400</v>
      </c>
      <c r="H84" s="106"/>
    </row>
    <row r="85" spans="1:8" s="30" customFormat="1" ht="15" x14ac:dyDescent="0.2">
      <c r="A85" s="46"/>
      <c r="B85" s="47" t="s">
        <v>21</v>
      </c>
      <c r="C85" s="21">
        <v>1</v>
      </c>
      <c r="D85" s="71">
        <v>2</v>
      </c>
      <c r="E85" s="32">
        <f t="shared" si="10"/>
        <v>2000</v>
      </c>
      <c r="F85" s="32">
        <f t="shared" si="11"/>
        <v>2000</v>
      </c>
      <c r="G85" s="32">
        <f t="shared" si="12"/>
        <v>24000</v>
      </c>
      <c r="H85" s="106"/>
    </row>
    <row r="86" spans="1:8" s="30" customFormat="1" ht="45" x14ac:dyDescent="0.2">
      <c r="A86" s="46"/>
      <c r="B86" s="28" t="s">
        <v>83</v>
      </c>
      <c r="C86" s="49">
        <f>C87+C88</f>
        <v>4</v>
      </c>
      <c r="D86" s="28"/>
      <c r="E86" s="28"/>
      <c r="F86" s="49">
        <f>F87+F88</f>
        <v>8200</v>
      </c>
      <c r="G86" s="28">
        <f t="shared" ref="G86" si="13">F86*12</f>
        <v>98400</v>
      </c>
      <c r="H86" s="106"/>
    </row>
    <row r="87" spans="1:8" s="30" customFormat="1" ht="15" x14ac:dyDescent="0.2">
      <c r="A87" s="46"/>
      <c r="B87" s="47" t="s">
        <v>20</v>
      </c>
      <c r="C87" s="21">
        <v>1</v>
      </c>
      <c r="D87" s="71">
        <v>2.8</v>
      </c>
      <c r="E87" s="32">
        <f>D87*1000</f>
        <v>2800</v>
      </c>
      <c r="F87" s="32">
        <f>C87*E87</f>
        <v>2800</v>
      </c>
      <c r="G87" s="32">
        <f>F87*12</f>
        <v>33600</v>
      </c>
      <c r="H87" s="106"/>
    </row>
    <row r="88" spans="1:8" s="30" customFormat="1" ht="15" x14ac:dyDescent="0.2">
      <c r="A88" s="46"/>
      <c r="B88" s="47" t="s">
        <v>21</v>
      </c>
      <c r="C88" s="21">
        <v>3</v>
      </c>
      <c r="D88" s="71">
        <v>1.8</v>
      </c>
      <c r="E88" s="32">
        <f>D88*1000</f>
        <v>1800</v>
      </c>
      <c r="F88" s="32">
        <f>C88*E88</f>
        <v>5400</v>
      </c>
      <c r="G88" s="32">
        <f>F88*12</f>
        <v>64800</v>
      </c>
      <c r="H88" s="106"/>
    </row>
    <row r="89" spans="1:8" s="30" customFormat="1" ht="60" x14ac:dyDescent="0.2">
      <c r="A89" s="46"/>
      <c r="B89" s="28" t="s">
        <v>85</v>
      </c>
      <c r="C89" s="49">
        <f>C90+C91+C92</f>
        <v>5</v>
      </c>
      <c r="D89" s="28"/>
      <c r="E89" s="28"/>
      <c r="F89" s="49">
        <f>F90+F91+F92</f>
        <v>9600</v>
      </c>
      <c r="G89" s="28">
        <f>F89*12</f>
        <v>115200</v>
      </c>
      <c r="H89" s="106"/>
    </row>
    <row r="90" spans="1:8" s="30" customFormat="1" ht="15" x14ac:dyDescent="0.2">
      <c r="A90" s="46"/>
      <c r="B90" s="47" t="s">
        <v>20</v>
      </c>
      <c r="C90" s="21">
        <v>1</v>
      </c>
      <c r="D90" s="71">
        <v>2.8</v>
      </c>
      <c r="E90" s="32">
        <f>D90*1000</f>
        <v>2800</v>
      </c>
      <c r="F90" s="32">
        <f>C90*E90</f>
        <v>2800</v>
      </c>
      <c r="G90" s="32">
        <f>F90*12</f>
        <v>33600</v>
      </c>
      <c r="H90" s="106"/>
    </row>
    <row r="91" spans="1:8" s="30" customFormat="1" ht="15" x14ac:dyDescent="0.2">
      <c r="A91" s="46"/>
      <c r="B91" s="47" t="s">
        <v>21</v>
      </c>
      <c r="C91" s="21">
        <v>2</v>
      </c>
      <c r="D91" s="71">
        <v>1.8</v>
      </c>
      <c r="E91" s="32">
        <f>D91*1000</f>
        <v>1800</v>
      </c>
      <c r="F91" s="32">
        <f>C91*E91</f>
        <v>3600</v>
      </c>
      <c r="G91" s="32">
        <f>F91*12</f>
        <v>43200</v>
      </c>
      <c r="H91" s="106"/>
    </row>
    <row r="92" spans="1:8" s="30" customFormat="1" ht="15" x14ac:dyDescent="0.2">
      <c r="A92" s="46"/>
      <c r="B92" s="47" t="s">
        <v>23</v>
      </c>
      <c r="C92" s="21">
        <v>2</v>
      </c>
      <c r="D92" s="71">
        <v>1.6</v>
      </c>
      <c r="E92" s="32">
        <f>D92*1000</f>
        <v>1600</v>
      </c>
      <c r="F92" s="32">
        <f>C92*E92</f>
        <v>3200</v>
      </c>
      <c r="G92" s="32">
        <f>F92*12</f>
        <v>38400</v>
      </c>
      <c r="H92" s="106"/>
    </row>
    <row r="93" spans="1:8" s="30" customFormat="1" ht="45" x14ac:dyDescent="0.2">
      <c r="A93" s="46"/>
      <c r="B93" s="28" t="s">
        <v>82</v>
      </c>
      <c r="C93" s="49">
        <f>C94+C95+C96</f>
        <v>3</v>
      </c>
      <c r="D93" s="28"/>
      <c r="E93" s="28"/>
      <c r="F93" s="49">
        <f>F94+F95+F96</f>
        <v>6200</v>
      </c>
      <c r="G93" s="28">
        <f t="shared" si="12"/>
        <v>74400</v>
      </c>
      <c r="H93" s="106"/>
    </row>
    <row r="94" spans="1:8" s="30" customFormat="1" ht="15" x14ac:dyDescent="0.2">
      <c r="A94" s="46"/>
      <c r="B94" s="47" t="s">
        <v>20</v>
      </c>
      <c r="C94" s="21">
        <v>1</v>
      </c>
      <c r="D94" s="71">
        <v>2.8</v>
      </c>
      <c r="E94" s="32">
        <f>D94*1000</f>
        <v>2800</v>
      </c>
      <c r="F94" s="32">
        <f>C94*E94</f>
        <v>2800</v>
      </c>
      <c r="G94" s="32">
        <f>F94*12</f>
        <v>33600</v>
      </c>
      <c r="H94" s="106"/>
    </row>
    <row r="95" spans="1:8" s="30" customFormat="1" ht="15" x14ac:dyDescent="0.2">
      <c r="A95" s="46"/>
      <c r="B95" s="47" t="s">
        <v>21</v>
      </c>
      <c r="C95" s="21">
        <v>1</v>
      </c>
      <c r="D95" s="71">
        <v>1.8</v>
      </c>
      <c r="E95" s="32">
        <f>D95*1000</f>
        <v>1800</v>
      </c>
      <c r="F95" s="32">
        <f>C95*E95</f>
        <v>1800</v>
      </c>
      <c r="G95" s="32">
        <f>F95*12</f>
        <v>21600</v>
      </c>
      <c r="H95" s="106"/>
    </row>
    <row r="96" spans="1:8" s="30" customFormat="1" ht="15" x14ac:dyDescent="0.2">
      <c r="A96" s="46"/>
      <c r="B96" s="47" t="s">
        <v>23</v>
      </c>
      <c r="C96" s="21">
        <v>1</v>
      </c>
      <c r="D96" s="71">
        <v>1.6</v>
      </c>
      <c r="E96" s="32">
        <f>D96*1000</f>
        <v>1600</v>
      </c>
      <c r="F96" s="32">
        <f>C96*E96</f>
        <v>1600</v>
      </c>
      <c r="G96" s="32">
        <f>F96*12</f>
        <v>19200</v>
      </c>
      <c r="H96" s="106"/>
    </row>
    <row r="97" spans="1:8" s="25" customFormat="1" ht="30" x14ac:dyDescent="0.2">
      <c r="A97" s="23" t="s">
        <v>45</v>
      </c>
      <c r="B97" s="23" t="s">
        <v>62</v>
      </c>
      <c r="C97" s="24">
        <f>C98+C99+C103+C107</f>
        <v>10</v>
      </c>
      <c r="D97" s="24"/>
      <c r="E97" s="23"/>
      <c r="F97" s="24">
        <f>F98+F99+F103+F107</f>
        <v>22100</v>
      </c>
      <c r="G97" s="24">
        <f>G98+G99+G103+G107</f>
        <v>265200</v>
      </c>
      <c r="H97" s="106"/>
    </row>
    <row r="98" spans="1:8" s="30" customFormat="1" ht="15" x14ac:dyDescent="0.2">
      <c r="A98" s="45"/>
      <c r="B98" s="47" t="s">
        <v>18</v>
      </c>
      <c r="C98" s="20">
        <v>1</v>
      </c>
      <c r="D98" s="26">
        <v>3.5</v>
      </c>
      <c r="E98" s="32">
        <f>D98*1000</f>
        <v>3500</v>
      </c>
      <c r="F98" s="48">
        <f>C98*E98</f>
        <v>3500</v>
      </c>
      <c r="G98" s="48">
        <f>F98*12</f>
        <v>42000</v>
      </c>
      <c r="H98" s="106"/>
    </row>
    <row r="99" spans="1:8" s="30" customFormat="1" ht="15" x14ac:dyDescent="0.2">
      <c r="A99" s="45"/>
      <c r="B99" s="65" t="s">
        <v>57</v>
      </c>
      <c r="C99" s="28">
        <f>C100+C101+C102</f>
        <v>3</v>
      </c>
      <c r="D99" s="28"/>
      <c r="E99" s="28"/>
      <c r="F99" s="28">
        <f>F100+F101+F102</f>
        <v>6200</v>
      </c>
      <c r="G99" s="28">
        <f>G100+G101+G102</f>
        <v>74400</v>
      </c>
      <c r="H99" s="106"/>
    </row>
    <row r="100" spans="1:8" s="30" customFormat="1" ht="15" x14ac:dyDescent="0.2">
      <c r="A100" s="45"/>
      <c r="B100" s="47" t="s">
        <v>20</v>
      </c>
      <c r="C100" s="50">
        <v>1</v>
      </c>
      <c r="D100" s="51">
        <v>2.8</v>
      </c>
      <c r="E100" s="32">
        <f>D100*1000</f>
        <v>2800</v>
      </c>
      <c r="F100" s="48">
        <f>C100*E100</f>
        <v>2800</v>
      </c>
      <c r="G100" s="48">
        <f>F100*12</f>
        <v>33600</v>
      </c>
      <c r="H100" s="106"/>
    </row>
    <row r="101" spans="1:8" s="30" customFormat="1" ht="15" x14ac:dyDescent="0.2">
      <c r="A101" s="45"/>
      <c r="B101" s="47" t="s">
        <v>21</v>
      </c>
      <c r="C101" s="53">
        <v>1</v>
      </c>
      <c r="D101" s="54">
        <v>1.8</v>
      </c>
      <c r="E101" s="32">
        <f t="shared" ref="E101:E102" si="14">D101*1000</f>
        <v>1800</v>
      </c>
      <c r="F101" s="48">
        <f t="shared" ref="F101:F102" si="15">C101*E101</f>
        <v>1800</v>
      </c>
      <c r="G101" s="48">
        <f t="shared" ref="G101:G103" si="16">F101*12</f>
        <v>21600</v>
      </c>
      <c r="H101" s="106"/>
    </row>
    <row r="102" spans="1:8" s="30" customFormat="1" ht="15" x14ac:dyDescent="0.2">
      <c r="A102" s="45"/>
      <c r="B102" s="47" t="s">
        <v>23</v>
      </c>
      <c r="C102" s="21">
        <v>1</v>
      </c>
      <c r="D102" s="71">
        <v>1.6</v>
      </c>
      <c r="E102" s="32">
        <f t="shared" si="14"/>
        <v>1600</v>
      </c>
      <c r="F102" s="32">
        <f t="shared" si="15"/>
        <v>1600</v>
      </c>
      <c r="G102" s="32">
        <f t="shared" si="16"/>
        <v>19200</v>
      </c>
      <c r="H102" s="106"/>
    </row>
    <row r="103" spans="1:8" s="30" customFormat="1" ht="30" x14ac:dyDescent="0.2">
      <c r="A103" s="45"/>
      <c r="B103" s="28" t="s">
        <v>55</v>
      </c>
      <c r="C103" s="49">
        <f>C104+C105+C106</f>
        <v>3</v>
      </c>
      <c r="D103" s="28"/>
      <c r="E103" s="28"/>
      <c r="F103" s="49">
        <f>F104+F105+F106</f>
        <v>6200</v>
      </c>
      <c r="G103" s="28">
        <f t="shared" si="16"/>
        <v>74400</v>
      </c>
      <c r="H103" s="106"/>
    </row>
    <row r="104" spans="1:8" s="56" customFormat="1" ht="15" x14ac:dyDescent="0.2">
      <c r="A104" s="46"/>
      <c r="B104" s="47" t="s">
        <v>20</v>
      </c>
      <c r="C104" s="21">
        <v>1</v>
      </c>
      <c r="D104" s="71">
        <v>2.8</v>
      </c>
      <c r="E104" s="32">
        <f>D104*1000</f>
        <v>2800</v>
      </c>
      <c r="F104" s="32">
        <f>C104*E104</f>
        <v>2800</v>
      </c>
      <c r="G104" s="32">
        <f>F104*12</f>
        <v>33600</v>
      </c>
      <c r="H104" s="106"/>
    </row>
    <row r="105" spans="1:8" s="56" customFormat="1" ht="15" x14ac:dyDescent="0.2">
      <c r="A105" s="46"/>
      <c r="B105" s="47" t="s">
        <v>21</v>
      </c>
      <c r="C105" s="21">
        <v>1</v>
      </c>
      <c r="D105" s="71">
        <v>1.8</v>
      </c>
      <c r="E105" s="32">
        <f t="shared" ref="E105:E106" si="17">D105*1000</f>
        <v>1800</v>
      </c>
      <c r="F105" s="32">
        <f t="shared" ref="F105:F106" si="18">C105*E105</f>
        <v>1800</v>
      </c>
      <c r="G105" s="32">
        <f t="shared" ref="G105:G107" si="19">F105*12</f>
        <v>21600</v>
      </c>
      <c r="H105" s="106"/>
    </row>
    <row r="106" spans="1:8" s="56" customFormat="1" ht="15" x14ac:dyDescent="0.2">
      <c r="A106" s="46"/>
      <c r="B106" s="47" t="s">
        <v>23</v>
      </c>
      <c r="C106" s="21">
        <v>1</v>
      </c>
      <c r="D106" s="71">
        <v>1.6</v>
      </c>
      <c r="E106" s="32">
        <f t="shared" si="17"/>
        <v>1600</v>
      </c>
      <c r="F106" s="32">
        <f t="shared" si="18"/>
        <v>1600</v>
      </c>
      <c r="G106" s="32">
        <f t="shared" si="19"/>
        <v>19200</v>
      </c>
      <c r="H106" s="106"/>
    </row>
    <row r="107" spans="1:8" ht="30" x14ac:dyDescent="0.2">
      <c r="A107" s="46"/>
      <c r="B107" s="28" t="s">
        <v>56</v>
      </c>
      <c r="C107" s="49">
        <f>C108+C109+C110</f>
        <v>3</v>
      </c>
      <c r="D107" s="28"/>
      <c r="E107" s="28"/>
      <c r="F107" s="49">
        <f>F108+F109+F110</f>
        <v>6200</v>
      </c>
      <c r="G107" s="28">
        <f t="shared" si="19"/>
        <v>74400</v>
      </c>
      <c r="H107" s="106"/>
    </row>
    <row r="108" spans="1:8" ht="15" x14ac:dyDescent="0.2">
      <c r="A108" s="46"/>
      <c r="B108" s="47" t="s">
        <v>20</v>
      </c>
      <c r="C108" s="21">
        <v>1</v>
      </c>
      <c r="D108" s="71">
        <v>2.8</v>
      </c>
      <c r="E108" s="32">
        <f>D108*1000</f>
        <v>2800</v>
      </c>
      <c r="F108" s="32">
        <f>C108*E108</f>
        <v>2800</v>
      </c>
      <c r="G108" s="32">
        <f>F108*12</f>
        <v>33600</v>
      </c>
      <c r="H108" s="106"/>
    </row>
    <row r="109" spans="1:8" ht="15" x14ac:dyDescent="0.2">
      <c r="A109" s="57"/>
      <c r="B109" s="47" t="s">
        <v>21</v>
      </c>
      <c r="C109" s="21">
        <v>1</v>
      </c>
      <c r="D109" s="71">
        <v>1.8</v>
      </c>
      <c r="E109" s="32">
        <f>D109*1000</f>
        <v>1800</v>
      </c>
      <c r="F109" s="32">
        <f>C109*E109</f>
        <v>1800</v>
      </c>
      <c r="G109" s="32">
        <f>F109*12</f>
        <v>21600</v>
      </c>
      <c r="H109" s="106"/>
    </row>
    <row r="110" spans="1:8" ht="30" customHeight="1" x14ac:dyDescent="0.2">
      <c r="A110" s="55"/>
      <c r="B110" s="47" t="s">
        <v>23</v>
      </c>
      <c r="C110" s="21">
        <v>1</v>
      </c>
      <c r="D110" s="71">
        <v>1.6</v>
      </c>
      <c r="E110" s="32">
        <f>D110*1000</f>
        <v>1600</v>
      </c>
      <c r="F110" s="32">
        <f>C110*E110</f>
        <v>1600</v>
      </c>
      <c r="G110" s="32">
        <f>F110*12</f>
        <v>19200</v>
      </c>
      <c r="H110" s="106"/>
    </row>
    <row r="111" spans="1:8" ht="49.5" customHeight="1" x14ac:dyDescent="0.2">
      <c r="A111" s="58"/>
      <c r="B111" s="59"/>
      <c r="C111" s="60"/>
      <c r="D111" s="61"/>
      <c r="E111" s="62"/>
      <c r="F111" s="63"/>
      <c r="G111" s="63"/>
      <c r="H111" s="64"/>
    </row>
  </sheetData>
  <autoFilter ref="B2:E110"/>
  <mergeCells count="1">
    <mergeCell ref="A1:H1"/>
  </mergeCells>
  <pageMargins left="0.7" right="0.7" top="0.75" bottom="0.75" header="0.3" footer="0.3"/>
  <pageSetup paperSize="9" scale="57" orientation="portrait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="70" zoomScaleNormal="100" zoomScaleSheetLayoutView="70" workbookViewId="0">
      <selection activeCell="D10" sqref="D10"/>
    </sheetView>
  </sheetViews>
  <sheetFormatPr defaultRowHeight="15" x14ac:dyDescent="0.25"/>
  <cols>
    <col min="2" max="2" width="29.140625" customWidth="1"/>
    <col min="3" max="4" width="9.28515625" bestFit="1" customWidth="1"/>
    <col min="5" max="5" width="12.140625" bestFit="1" customWidth="1"/>
    <col min="6" max="7" width="6.28515625" customWidth="1"/>
    <col min="8" max="8" width="15.42578125" customWidth="1"/>
    <col min="9" max="9" width="5" customWidth="1"/>
    <col min="10" max="10" width="6" customWidth="1"/>
    <col min="11" max="11" width="5.42578125" customWidth="1"/>
    <col min="12" max="12" width="22.7109375" customWidth="1"/>
    <col min="13" max="14" width="9.28515625" bestFit="1" customWidth="1"/>
    <col min="15" max="15" width="12.140625" bestFit="1" customWidth="1"/>
    <col min="16" max="17" width="9.28515625" bestFit="1" customWidth="1"/>
    <col min="18" max="18" width="13.85546875" bestFit="1" customWidth="1"/>
    <col min="19" max="21" width="9.28515625" bestFit="1" customWidth="1"/>
    <col min="22" max="22" width="22" customWidth="1"/>
  </cols>
  <sheetData>
    <row r="1" spans="1:22" ht="18" x14ac:dyDescent="0.2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15.75" customHeight="1" x14ac:dyDescent="0.25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1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3" t="s">
        <v>65</v>
      </c>
      <c r="L3" s="2"/>
      <c r="M3" s="75"/>
      <c r="N3" s="75"/>
      <c r="O3" s="75"/>
      <c r="P3" s="75"/>
      <c r="Q3" s="75"/>
      <c r="R3" s="75"/>
      <c r="S3" s="75"/>
      <c r="T3" s="75"/>
      <c r="U3" s="93"/>
      <c r="V3" s="93"/>
    </row>
    <row r="4" spans="1:22" ht="15.75" x14ac:dyDescent="0.25">
      <c r="A4" s="94" t="s">
        <v>0</v>
      </c>
      <c r="B4" s="94" t="s">
        <v>1</v>
      </c>
      <c r="C4" s="96" t="s">
        <v>2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27</v>
      </c>
      <c r="N4" s="96"/>
      <c r="O4" s="96"/>
      <c r="P4" s="96"/>
      <c r="Q4" s="96"/>
      <c r="R4" s="96"/>
      <c r="S4" s="96"/>
      <c r="T4" s="96"/>
      <c r="U4" s="96"/>
      <c r="V4" s="96"/>
    </row>
    <row r="5" spans="1:22" ht="25.5" customHeight="1" x14ac:dyDescent="0.25">
      <c r="A5" s="95"/>
      <c r="B5" s="95"/>
      <c r="C5" s="85" t="s">
        <v>3</v>
      </c>
      <c r="D5" s="87" t="s">
        <v>4</v>
      </c>
      <c r="E5" s="88"/>
      <c r="F5" s="88"/>
      <c r="G5" s="89"/>
      <c r="H5" s="76" t="s">
        <v>5</v>
      </c>
      <c r="I5" s="90" t="s">
        <v>6</v>
      </c>
      <c r="J5" s="91"/>
      <c r="K5" s="91"/>
      <c r="L5" s="91"/>
      <c r="M5" s="85" t="s">
        <v>3</v>
      </c>
      <c r="N5" s="87" t="s">
        <v>4</v>
      </c>
      <c r="O5" s="88"/>
      <c r="P5" s="88"/>
      <c r="Q5" s="89"/>
      <c r="R5" s="76" t="s">
        <v>5</v>
      </c>
      <c r="S5" s="90" t="s">
        <v>6</v>
      </c>
      <c r="T5" s="91"/>
      <c r="U5" s="91"/>
      <c r="V5" s="91"/>
    </row>
    <row r="6" spans="1:22" ht="84" customHeight="1" x14ac:dyDescent="0.25">
      <c r="A6" s="95"/>
      <c r="B6" s="95"/>
      <c r="C6" s="86"/>
      <c r="D6" s="77" t="s">
        <v>7</v>
      </c>
      <c r="E6" s="77" t="s">
        <v>8</v>
      </c>
      <c r="F6" s="77" t="s">
        <v>9</v>
      </c>
      <c r="G6" s="77" t="s">
        <v>10</v>
      </c>
      <c r="H6" s="77" t="s">
        <v>11</v>
      </c>
      <c r="I6" s="77" t="s">
        <v>12</v>
      </c>
      <c r="J6" s="77" t="s">
        <v>13</v>
      </c>
      <c r="K6" s="77" t="s">
        <v>14</v>
      </c>
      <c r="L6" s="77" t="s">
        <v>15</v>
      </c>
      <c r="M6" s="86"/>
      <c r="N6" s="77" t="s">
        <v>7</v>
      </c>
      <c r="O6" s="77" t="s">
        <v>8</v>
      </c>
      <c r="P6" s="77" t="s">
        <v>9</v>
      </c>
      <c r="Q6" s="77" t="s">
        <v>10</v>
      </c>
      <c r="R6" s="77" t="s">
        <v>11</v>
      </c>
      <c r="S6" s="77" t="s">
        <v>12</v>
      </c>
      <c r="T6" s="77" t="s">
        <v>13</v>
      </c>
      <c r="U6" s="77" t="s">
        <v>14</v>
      </c>
      <c r="V6" s="77" t="s">
        <v>15</v>
      </c>
    </row>
    <row r="7" spans="1:22" ht="30.75" customHeight="1" x14ac:dyDescent="0.25">
      <c r="A7" s="4">
        <v>1</v>
      </c>
      <c r="B7" s="4" t="s">
        <v>16</v>
      </c>
      <c r="C7" s="107">
        <v>1</v>
      </c>
      <c r="D7" s="5" t="s">
        <v>67</v>
      </c>
      <c r="E7" s="79">
        <v>5600</v>
      </c>
      <c r="F7" s="79"/>
      <c r="G7" s="79"/>
      <c r="H7" s="79">
        <f>C7*E7</f>
        <v>5600</v>
      </c>
      <c r="I7" s="79"/>
      <c r="J7" s="79"/>
      <c r="K7" s="79"/>
      <c r="L7" s="79">
        <f>H7*12</f>
        <v>67200</v>
      </c>
      <c r="M7" s="78">
        <v>1</v>
      </c>
      <c r="N7" s="5" t="s">
        <v>67</v>
      </c>
      <c r="O7" s="79">
        <v>5600</v>
      </c>
      <c r="P7" s="79"/>
      <c r="Q7" s="79"/>
      <c r="R7" s="79">
        <f>M7*O7</f>
        <v>5600</v>
      </c>
      <c r="S7" s="79"/>
      <c r="T7" s="79"/>
      <c r="U7" s="79"/>
      <c r="V7" s="79">
        <f>R7*12</f>
        <v>67200</v>
      </c>
    </row>
    <row r="8" spans="1:22" ht="23.25" customHeight="1" x14ac:dyDescent="0.25">
      <c r="A8" s="4">
        <v>2</v>
      </c>
      <c r="B8" s="4" t="s">
        <v>17</v>
      </c>
      <c r="C8" s="107">
        <v>1</v>
      </c>
      <c r="D8" s="5" t="s">
        <v>66</v>
      </c>
      <c r="E8" s="79">
        <v>3500</v>
      </c>
      <c r="F8" s="79"/>
      <c r="G8" s="79"/>
      <c r="H8" s="79">
        <f t="shared" ref="H8:H17" si="0">C8*E8</f>
        <v>3500</v>
      </c>
      <c r="I8" s="79"/>
      <c r="J8" s="79"/>
      <c r="K8" s="79"/>
      <c r="L8" s="79">
        <f t="shared" ref="L8:L17" si="1">H8*12</f>
        <v>42000</v>
      </c>
      <c r="M8" s="78">
        <v>1</v>
      </c>
      <c r="N8" s="5" t="s">
        <v>66</v>
      </c>
      <c r="O8" s="79">
        <v>3500</v>
      </c>
      <c r="P8" s="79"/>
      <c r="Q8" s="79"/>
      <c r="R8" s="79">
        <f t="shared" ref="R8:R17" si="2">M8*O8</f>
        <v>3500</v>
      </c>
      <c r="S8" s="79"/>
      <c r="T8" s="79"/>
      <c r="U8" s="79"/>
      <c r="V8" s="79">
        <f t="shared" ref="V8:V17" si="3">R8*12</f>
        <v>42000</v>
      </c>
    </row>
    <row r="9" spans="1:22" ht="23.25" customHeight="1" x14ac:dyDescent="0.25">
      <c r="A9" s="4">
        <v>3</v>
      </c>
      <c r="B9" s="4" t="s">
        <v>52</v>
      </c>
      <c r="C9" s="107">
        <v>1</v>
      </c>
      <c r="D9" s="5" t="s">
        <v>69</v>
      </c>
      <c r="E9" s="79">
        <v>4800</v>
      </c>
      <c r="F9" s="79"/>
      <c r="G9" s="79"/>
      <c r="H9" s="79">
        <f t="shared" si="0"/>
        <v>4800</v>
      </c>
      <c r="I9" s="79"/>
      <c r="J9" s="79"/>
      <c r="K9" s="79"/>
      <c r="L9" s="79">
        <f t="shared" si="1"/>
        <v>57600</v>
      </c>
      <c r="M9" s="78">
        <v>1</v>
      </c>
      <c r="N9" s="5" t="s">
        <v>69</v>
      </c>
      <c r="O9" s="79">
        <v>4800</v>
      </c>
      <c r="P9" s="79"/>
      <c r="Q9" s="79"/>
      <c r="R9" s="79">
        <f t="shared" si="2"/>
        <v>4800</v>
      </c>
      <c r="S9" s="79"/>
      <c r="T9" s="79"/>
      <c r="U9" s="79"/>
      <c r="V9" s="79">
        <f t="shared" si="3"/>
        <v>57600</v>
      </c>
    </row>
    <row r="10" spans="1:22" ht="23.25" customHeight="1" x14ac:dyDescent="0.25">
      <c r="A10" s="4">
        <v>4</v>
      </c>
      <c r="B10" s="4" t="s">
        <v>68</v>
      </c>
      <c r="C10" s="107">
        <v>2</v>
      </c>
      <c r="D10" s="5" t="s">
        <v>70</v>
      </c>
      <c r="E10" s="79">
        <v>4500</v>
      </c>
      <c r="F10" s="79"/>
      <c r="G10" s="79"/>
      <c r="H10" s="79">
        <f t="shared" si="0"/>
        <v>9000</v>
      </c>
      <c r="I10" s="79"/>
      <c r="J10" s="79"/>
      <c r="K10" s="79"/>
      <c r="L10" s="79">
        <f t="shared" si="1"/>
        <v>108000</v>
      </c>
      <c r="M10" s="78">
        <v>2</v>
      </c>
      <c r="N10" s="5" t="s">
        <v>70</v>
      </c>
      <c r="O10" s="79">
        <v>4500</v>
      </c>
      <c r="P10" s="79"/>
      <c r="Q10" s="79"/>
      <c r="R10" s="79">
        <f t="shared" si="2"/>
        <v>9000</v>
      </c>
      <c r="S10" s="79"/>
      <c r="T10" s="79"/>
      <c r="U10" s="79"/>
      <c r="V10" s="79">
        <f t="shared" si="3"/>
        <v>108000</v>
      </c>
    </row>
    <row r="11" spans="1:22" ht="24" customHeight="1" x14ac:dyDescent="0.25">
      <c r="A11" s="4">
        <v>5</v>
      </c>
      <c r="B11" s="4" t="s">
        <v>18</v>
      </c>
      <c r="C11" s="107">
        <v>5</v>
      </c>
      <c r="D11" s="5" t="s">
        <v>66</v>
      </c>
      <c r="E11" s="79">
        <v>3500</v>
      </c>
      <c r="F11" s="79"/>
      <c r="G11" s="79"/>
      <c r="H11" s="79">
        <f t="shared" si="0"/>
        <v>17500</v>
      </c>
      <c r="I11" s="79"/>
      <c r="J11" s="79"/>
      <c r="K11" s="79"/>
      <c r="L11" s="79">
        <f t="shared" si="1"/>
        <v>210000</v>
      </c>
      <c r="M11" s="78">
        <v>5</v>
      </c>
      <c r="N11" s="5" t="s">
        <v>66</v>
      </c>
      <c r="O11" s="79">
        <v>3500</v>
      </c>
      <c r="P11" s="79"/>
      <c r="Q11" s="79"/>
      <c r="R11" s="79">
        <f t="shared" si="2"/>
        <v>17500</v>
      </c>
      <c r="S11" s="79"/>
      <c r="T11" s="79"/>
      <c r="U11" s="79"/>
      <c r="V11" s="79">
        <f t="shared" si="3"/>
        <v>210000</v>
      </c>
    </row>
    <row r="12" spans="1:22" ht="38.25" customHeight="1" x14ac:dyDescent="0.25">
      <c r="A12" s="4">
        <v>6</v>
      </c>
      <c r="B12" s="4" t="s">
        <v>20</v>
      </c>
      <c r="C12" s="108">
        <v>23</v>
      </c>
      <c r="D12" s="6" t="s">
        <v>19</v>
      </c>
      <c r="E12" s="79">
        <v>2800</v>
      </c>
      <c r="F12" s="79"/>
      <c r="G12" s="79"/>
      <c r="H12" s="79">
        <f t="shared" si="0"/>
        <v>64400</v>
      </c>
      <c r="I12" s="79"/>
      <c r="J12" s="79"/>
      <c r="K12" s="79"/>
      <c r="L12" s="79">
        <f t="shared" si="1"/>
        <v>772800</v>
      </c>
      <c r="M12" s="80">
        <v>23</v>
      </c>
      <c r="N12" s="6" t="s">
        <v>19</v>
      </c>
      <c r="O12" s="79">
        <v>2800</v>
      </c>
      <c r="P12" s="79"/>
      <c r="Q12" s="79"/>
      <c r="R12" s="79">
        <f t="shared" si="2"/>
        <v>64400</v>
      </c>
      <c r="S12" s="79"/>
      <c r="T12" s="79"/>
      <c r="U12" s="79"/>
      <c r="V12" s="79">
        <f t="shared" si="3"/>
        <v>772800</v>
      </c>
    </row>
    <row r="13" spans="1:22" ht="38.25" customHeight="1" x14ac:dyDescent="0.25">
      <c r="A13" s="4">
        <v>7</v>
      </c>
      <c r="B13" s="4" t="s">
        <v>77</v>
      </c>
      <c r="C13" s="108">
        <v>1</v>
      </c>
      <c r="D13" s="6" t="s">
        <v>84</v>
      </c>
      <c r="E13" s="79">
        <v>2400</v>
      </c>
      <c r="F13" s="79"/>
      <c r="G13" s="79"/>
      <c r="H13" s="79">
        <f t="shared" si="0"/>
        <v>2400</v>
      </c>
      <c r="I13" s="79"/>
      <c r="J13" s="79"/>
      <c r="K13" s="79"/>
      <c r="L13" s="79">
        <f t="shared" si="1"/>
        <v>28800</v>
      </c>
      <c r="M13" s="80">
        <v>1</v>
      </c>
      <c r="N13" s="6" t="s">
        <v>84</v>
      </c>
      <c r="O13" s="79">
        <v>2400</v>
      </c>
      <c r="P13" s="79"/>
      <c r="Q13" s="79"/>
      <c r="R13" s="79">
        <f t="shared" si="2"/>
        <v>2400</v>
      </c>
      <c r="S13" s="79"/>
      <c r="T13" s="79"/>
      <c r="U13" s="79"/>
      <c r="V13" s="79">
        <f t="shared" si="3"/>
        <v>28800</v>
      </c>
    </row>
    <row r="14" spans="1:22" ht="31.5" customHeight="1" x14ac:dyDescent="0.25">
      <c r="A14" s="4">
        <v>8</v>
      </c>
      <c r="B14" s="4" t="s">
        <v>21</v>
      </c>
      <c r="C14" s="107">
        <v>14</v>
      </c>
      <c r="D14" s="6" t="s">
        <v>22</v>
      </c>
      <c r="E14" s="79">
        <v>2200</v>
      </c>
      <c r="F14" s="79"/>
      <c r="G14" s="79"/>
      <c r="H14" s="79">
        <f t="shared" si="0"/>
        <v>30800</v>
      </c>
      <c r="I14" s="79"/>
      <c r="J14" s="79"/>
      <c r="K14" s="79"/>
      <c r="L14" s="79">
        <f t="shared" si="1"/>
        <v>369600</v>
      </c>
      <c r="M14" s="78">
        <v>14</v>
      </c>
      <c r="N14" s="6" t="s">
        <v>22</v>
      </c>
      <c r="O14" s="79">
        <v>2200</v>
      </c>
      <c r="P14" s="79"/>
      <c r="Q14" s="79"/>
      <c r="R14" s="79">
        <f t="shared" si="2"/>
        <v>30800</v>
      </c>
      <c r="S14" s="79"/>
      <c r="T14" s="79"/>
      <c r="U14" s="79"/>
      <c r="V14" s="79">
        <f t="shared" si="3"/>
        <v>369600</v>
      </c>
    </row>
    <row r="15" spans="1:22" ht="31.5" customHeight="1" x14ac:dyDescent="0.25">
      <c r="A15" s="4">
        <v>9</v>
      </c>
      <c r="B15" s="4" t="s">
        <v>21</v>
      </c>
      <c r="C15" s="107">
        <v>5</v>
      </c>
      <c r="D15" s="6" t="s">
        <v>72</v>
      </c>
      <c r="E15" s="79">
        <v>2000</v>
      </c>
      <c r="F15" s="79"/>
      <c r="G15" s="79"/>
      <c r="H15" s="79">
        <f t="shared" si="0"/>
        <v>10000</v>
      </c>
      <c r="I15" s="79"/>
      <c r="J15" s="79"/>
      <c r="K15" s="79"/>
      <c r="L15" s="79">
        <f t="shared" si="1"/>
        <v>120000</v>
      </c>
      <c r="M15" s="78">
        <v>5</v>
      </c>
      <c r="N15" s="6" t="s">
        <v>72</v>
      </c>
      <c r="O15" s="79">
        <v>2000</v>
      </c>
      <c r="P15" s="79"/>
      <c r="Q15" s="79"/>
      <c r="R15" s="79">
        <f t="shared" si="2"/>
        <v>10000</v>
      </c>
      <c r="S15" s="79"/>
      <c r="T15" s="79"/>
      <c r="U15" s="79"/>
      <c r="V15" s="79">
        <f t="shared" si="3"/>
        <v>120000</v>
      </c>
    </row>
    <row r="16" spans="1:22" ht="31.5" customHeight="1" x14ac:dyDescent="0.25">
      <c r="A16" s="4">
        <v>10</v>
      </c>
      <c r="B16" s="4" t="s">
        <v>21</v>
      </c>
      <c r="C16" s="108">
        <v>13</v>
      </c>
      <c r="D16" s="6" t="s">
        <v>71</v>
      </c>
      <c r="E16" s="79">
        <v>1800</v>
      </c>
      <c r="F16" s="79"/>
      <c r="G16" s="79"/>
      <c r="H16" s="79">
        <f t="shared" si="0"/>
        <v>23400</v>
      </c>
      <c r="I16" s="79"/>
      <c r="J16" s="79"/>
      <c r="K16" s="79"/>
      <c r="L16" s="79">
        <f t="shared" si="1"/>
        <v>280800</v>
      </c>
      <c r="M16" s="80">
        <v>13</v>
      </c>
      <c r="N16" s="6" t="s">
        <v>71</v>
      </c>
      <c r="O16" s="79">
        <v>1800</v>
      </c>
      <c r="P16" s="79"/>
      <c r="Q16" s="79"/>
      <c r="R16" s="79">
        <f t="shared" si="2"/>
        <v>23400</v>
      </c>
      <c r="S16" s="79"/>
      <c r="T16" s="79"/>
      <c r="U16" s="79"/>
      <c r="V16" s="79">
        <f t="shared" si="3"/>
        <v>280800</v>
      </c>
    </row>
    <row r="17" spans="1:22" ht="31.5" customHeight="1" x14ac:dyDescent="0.25">
      <c r="A17" s="4">
        <v>11</v>
      </c>
      <c r="B17" s="4" t="s">
        <v>23</v>
      </c>
      <c r="C17" s="108">
        <v>12</v>
      </c>
      <c r="D17" s="6" t="s">
        <v>73</v>
      </c>
      <c r="E17" s="79">
        <v>1600</v>
      </c>
      <c r="F17" s="79"/>
      <c r="G17" s="79"/>
      <c r="H17" s="79">
        <f t="shared" si="0"/>
        <v>19200</v>
      </c>
      <c r="I17" s="79"/>
      <c r="J17" s="79"/>
      <c r="K17" s="79"/>
      <c r="L17" s="79">
        <f t="shared" si="1"/>
        <v>230400</v>
      </c>
      <c r="M17" s="80">
        <v>12</v>
      </c>
      <c r="N17" s="6" t="s">
        <v>73</v>
      </c>
      <c r="O17" s="79">
        <v>1600</v>
      </c>
      <c r="P17" s="79"/>
      <c r="Q17" s="79"/>
      <c r="R17" s="79">
        <f t="shared" si="2"/>
        <v>19200</v>
      </c>
      <c r="S17" s="79"/>
      <c r="T17" s="79"/>
      <c r="U17" s="79"/>
      <c r="V17" s="79">
        <f t="shared" si="3"/>
        <v>230400</v>
      </c>
    </row>
    <row r="18" spans="1:22" s="1" customFormat="1" ht="18.75" x14ac:dyDescent="0.3">
      <c r="A18" s="81"/>
      <c r="B18" s="7" t="s">
        <v>24</v>
      </c>
      <c r="C18" s="82">
        <f>SUM(C7:C17)</f>
        <v>78</v>
      </c>
      <c r="D18" s="8">
        <f>SUM(D7:D17)</f>
        <v>0</v>
      </c>
      <c r="E18" s="8">
        <f>SUM(E7:E17)</f>
        <v>34700</v>
      </c>
      <c r="F18" s="8">
        <f>SUM(F7:F17)</f>
        <v>0</v>
      </c>
      <c r="G18" s="8">
        <f>SUM(G7:G17)</f>
        <v>0</v>
      </c>
      <c r="H18" s="8">
        <f>SUM(H7:H17)</f>
        <v>190600</v>
      </c>
      <c r="I18" s="8">
        <f>SUM(I7:I17)</f>
        <v>0</v>
      </c>
      <c r="J18" s="8">
        <f>SUM(J7:J17)</f>
        <v>0</v>
      </c>
      <c r="K18" s="8">
        <f>SUM(K7:K17)</f>
        <v>0</v>
      </c>
      <c r="L18" s="9">
        <f>SUM(L7:L17)</f>
        <v>2287200</v>
      </c>
      <c r="M18" s="82">
        <f>SUM(M7:M17)</f>
        <v>78</v>
      </c>
      <c r="N18" s="8">
        <f>SUM(N7:N17)</f>
        <v>0</v>
      </c>
      <c r="O18" s="8">
        <f>SUM(O7:O17)</f>
        <v>34700</v>
      </c>
      <c r="P18" s="8">
        <f>SUM(P7:P17)</f>
        <v>0</v>
      </c>
      <c r="Q18" s="8">
        <f>SUM(Q7:Q17)</f>
        <v>0</v>
      </c>
      <c r="R18" s="8">
        <f>SUM(R7:R17)</f>
        <v>190600</v>
      </c>
      <c r="S18" s="8">
        <f>SUM(S7:S17)</f>
        <v>0</v>
      </c>
      <c r="T18" s="8">
        <f>SUM(T7:T17)</f>
        <v>0</v>
      </c>
      <c r="U18" s="8">
        <f>SUM(U7:U17)</f>
        <v>0</v>
      </c>
      <c r="V18" s="8">
        <f>SUM(V7:V17)</f>
        <v>2287200</v>
      </c>
    </row>
    <row r="19" spans="1:22" x14ac:dyDescent="0.25">
      <c r="C19" s="74"/>
    </row>
  </sheetData>
  <mergeCells count="13">
    <mergeCell ref="M5:M6"/>
    <mergeCell ref="N5:Q5"/>
    <mergeCell ref="S5:V5"/>
    <mergeCell ref="A1:V1"/>
    <mergeCell ref="A2:V2"/>
    <mergeCell ref="U3:V3"/>
    <mergeCell ref="A4:A6"/>
    <mergeCell ref="B4:B6"/>
    <mergeCell ref="C4:L4"/>
    <mergeCell ref="M4:V4"/>
    <mergeCell ref="C5:C6"/>
    <mergeCell ref="D5:G5"/>
    <mergeCell ref="I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სააგენტოს სტრუქტურა</vt:lpstr>
      <vt:lpstr>სახელფასო</vt:lpstr>
      <vt:lpstr>საშტატო</vt:lpstr>
      <vt:lpstr>საშტატო!Print_Area</vt:lpstr>
      <vt:lpstr>სახელფასო!Print_Area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2020-11-04T15:46:29Z</dcterms:modified>
</cp:coreProperties>
</file>